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'附表1'!$A$1:$D$22</definedName>
    <definedName name="_xlnm.Print_Area" localSheetId="3">'附表4'!$A$1:$G$15</definedName>
    <definedName name="_xlnm.Print_Area" hidden="1">#N/A</definedName>
    <definedName name="_xlnm.Print_Titles" localSheetId="0">'附表1'!$1:$5</definedName>
    <definedName name="_xlnm.Print_Titles" localSheetId="1">'附表2'!$1:$6</definedName>
    <definedName name="_xlnm.Print_Titles" localSheetId="2">'附表3'!$1:$7</definedName>
    <definedName name="_xlnm.Print_Titles" localSheetId="3">'附表4'!$1:$6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<sst xmlns="http://schemas.openxmlformats.org/spreadsheetml/2006/main" count="260" uniqueCount="150">
  <si>
    <t>附表1：</t>
  </si>
  <si>
    <t>2016年财政预算收支总表</t>
  </si>
  <si>
    <t>单位：元</t>
  </si>
  <si>
    <t>收入</t>
  </si>
  <si>
    <t>支出</t>
  </si>
  <si>
    <t>项目</t>
  </si>
  <si>
    <t>金额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</si>
  <si>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</si>
  <si>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</si>
  <si>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</si>
  <si>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</si>
  <si>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</si>
  <si>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</si>
  <si>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</si>
  <si>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</si>
  <si>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</si>
  <si>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</si>
  <si>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</si>
  <si>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</si>
  <si>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t xml:space="preserve"> </t>
    </r>
    <r>
      <rPr>
        <sz val="12"/>
        <rFont val="宋体"/>
        <family val="0"/>
      </rPr>
      <t xml:space="preserve">     政府住房基金收入</t>
    </r>
  </si>
  <si>
    <t xml:space="preserve">    2、债务项目</t>
  </si>
  <si>
    <r>
      <t xml:space="preserve"> </t>
    </r>
    <r>
      <rPr>
        <sz val="12"/>
        <rFont val="宋体"/>
        <family val="0"/>
      </rPr>
      <t xml:space="preserve">     捐赠收入</t>
    </r>
  </si>
  <si>
    <t xml:space="preserve">    3、基本建设项目</t>
  </si>
  <si>
    <r>
      <t xml:space="preserve"> </t>
    </r>
    <r>
      <rPr>
        <sz val="12"/>
        <rFont val="宋体"/>
        <family val="0"/>
      </rPr>
      <t xml:space="preserve">     其他收入</t>
    </r>
  </si>
  <si>
    <t xml:space="preserve">    4、其他项目</t>
  </si>
  <si>
    <r>
      <t xml:space="preserve"> </t>
    </r>
    <r>
      <rPr>
        <sz val="12"/>
        <rFont val="宋体"/>
        <family val="0"/>
      </rPr>
      <t xml:space="preserve">     政府性基金收入</t>
    </r>
  </si>
  <si>
    <t>三、财政专户管理的非税收入</t>
  </si>
  <si>
    <t>四、其他各项收入</t>
  </si>
  <si>
    <t>五、上级转移支付</t>
  </si>
  <si>
    <r>
      <t>本年收入合计</t>
    </r>
    <r>
      <rPr>
        <sz val="12"/>
        <rFont val="宋体"/>
        <family val="0"/>
      </rPr>
      <t xml:space="preserve">         </t>
    </r>
  </si>
  <si>
    <t>本年支出合计</t>
  </si>
  <si>
    <t>附表2：</t>
  </si>
  <si>
    <t>2016年财政预算人员支出表</t>
  </si>
  <si>
    <t>科目代码</t>
  </si>
  <si>
    <t>功能科目（单位）</t>
  </si>
  <si>
    <t>人员支出</t>
  </si>
  <si>
    <t>类</t>
  </si>
  <si>
    <t>款</t>
  </si>
  <si>
    <t>项</t>
  </si>
  <si>
    <t>工资福利支出</t>
  </si>
  <si>
    <t>对个人和家庭的补助</t>
  </si>
  <si>
    <t>小计</t>
  </si>
  <si>
    <t>基本工资</t>
  </si>
  <si>
    <t>社会保障缴费</t>
  </si>
  <si>
    <t>其他工资福利支出</t>
  </si>
  <si>
    <t>离退休费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</si>
  <si>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</si>
  <si>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</si>
  <si>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</si>
  <si>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</si>
  <si>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</si>
  <si>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</si>
  <si>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</si>
  <si>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</si>
  <si>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附表3：</t>
  </si>
  <si>
    <t>2016年财政预算公用及运转支出表</t>
  </si>
  <si>
    <t>公用及运转支出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</si>
  <si>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</si>
  <si>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</si>
  <si>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</si>
  <si>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</si>
  <si>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</si>
  <si>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</si>
  <si>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</si>
  <si>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</si>
  <si>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租赁费</t>
  </si>
  <si>
    <t xml:space="preserve"> 劳务费</t>
  </si>
  <si>
    <t xml:space="preserve"> 工会经费</t>
  </si>
  <si>
    <t xml:space="preserve"> 福利费</t>
  </si>
  <si>
    <t xml:space="preserve"> 会议费</t>
  </si>
  <si>
    <t xml:space="preserve"> 培训费</t>
  </si>
  <si>
    <t>公务用车运行维护费</t>
  </si>
  <si>
    <t xml:space="preserve"> 物业管理费</t>
  </si>
  <si>
    <t xml:space="preserve"> 差旅费</t>
  </si>
  <si>
    <t xml:space="preserve"> 其他交通费用</t>
  </si>
  <si>
    <t xml:space="preserve"> 公务接待费</t>
  </si>
  <si>
    <t xml:space="preserve"> 维修(护)费</t>
  </si>
  <si>
    <t xml:space="preserve"> 专用材料费</t>
  </si>
  <si>
    <t xml:space="preserve"> 小型购置费</t>
  </si>
  <si>
    <t xml:space="preserve"> 委托业务费</t>
  </si>
  <si>
    <t>附表4：</t>
  </si>
  <si>
    <t>2016年财政预算项目支出表</t>
  </si>
  <si>
    <t>项目名称</t>
  </si>
  <si>
    <t>经济科目名称</t>
  </si>
  <si>
    <t>附表5：</t>
  </si>
  <si>
    <t>2016年“三公”经费预算支出计表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</si>
  <si>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</si>
  <si>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</si>
  <si>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</si>
  <si>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</si>
  <si>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</si>
  <si>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</si>
  <si>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</si>
  <si>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</si>
  <si>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01</t>
  </si>
  <si>
    <r>
      <t>0</t>
    </r>
    <r>
      <rPr>
        <sz val="9"/>
        <rFont val="宋体"/>
        <family val="0"/>
      </rPr>
      <t>1</t>
    </r>
  </si>
  <si>
    <t>郑州市房产信息中心</t>
  </si>
  <si>
    <t>差额补助经费</t>
  </si>
  <si>
    <t>社会事业和经济发展项目</t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</si>
  <si>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</si>
  <si>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2</t>
    </r>
  </si>
  <si>
    <t>郑州市房产档案馆</t>
  </si>
  <si>
    <t>档案信息查询费</t>
  </si>
  <si>
    <t>危旧房屋安全调查鉴定费</t>
  </si>
  <si>
    <t>郑州市住房保障和房地产管理局机关</t>
  </si>
  <si>
    <t>物业管理专干培训及工作经费</t>
  </si>
  <si>
    <t>房屋所有权证购置</t>
  </si>
  <si>
    <t>郑州市房屋交易和登记中心</t>
  </si>
  <si>
    <r>
      <t>0</t>
    </r>
    <r>
      <rPr>
        <sz val="9"/>
        <rFont val="宋体"/>
        <family val="0"/>
      </rPr>
      <t>9</t>
    </r>
  </si>
  <si>
    <t>保障性住房轮侯督导费</t>
  </si>
  <si>
    <t>郑州市保障性住房办公室</t>
  </si>
  <si>
    <r>
      <t>212</t>
    </r>
  </si>
  <si>
    <r>
      <t>01</t>
    </r>
  </si>
  <si>
    <r>
      <t>09</t>
    </r>
  </si>
  <si>
    <t>印刷费</t>
  </si>
  <si>
    <t>现场勘查费</t>
  </si>
  <si>
    <t>郑州市物业维修基金管理中心</t>
  </si>
  <si>
    <t>政策宣传费</t>
  </si>
  <si>
    <t>其他项目</t>
  </si>
  <si>
    <t>合计</t>
  </si>
  <si>
    <t>一般行政管理事务</t>
  </si>
  <si>
    <t>行政运行</t>
  </si>
  <si>
    <t>郑州市房地产监察支队</t>
  </si>
  <si>
    <t>09</t>
  </si>
  <si>
    <t>住宅建设与房地产市场监管</t>
  </si>
  <si>
    <t>郑州市住房保障和房地产管理局直属分局</t>
  </si>
  <si>
    <t>01</t>
  </si>
  <si>
    <t>02</t>
  </si>
  <si>
    <t>郑州市保障性住房办公室</t>
  </si>
  <si>
    <t>212</t>
  </si>
  <si>
    <t>09</t>
  </si>
  <si>
    <t>郑州物业维修基金管理中心</t>
  </si>
  <si>
    <t>郑州保障性住房办公室</t>
  </si>
  <si>
    <t>05</t>
  </si>
  <si>
    <t>02</t>
  </si>
  <si>
    <t>事业单位离退休</t>
  </si>
  <si>
    <t>事业单位医疗</t>
  </si>
  <si>
    <t>01</t>
  </si>
  <si>
    <t>一般行政管理事务</t>
  </si>
  <si>
    <t>住房公积金</t>
  </si>
  <si>
    <t>郑州市房产信息中心</t>
  </si>
  <si>
    <t>行政运行</t>
  </si>
  <si>
    <t>郑州市房地产监察支队</t>
  </si>
  <si>
    <t>09</t>
  </si>
  <si>
    <t>住宅建设与房地产市场监管</t>
  </si>
  <si>
    <t>郑州市物业维修基金管理中心</t>
  </si>
  <si>
    <t>郑州市住房保障和房地产管理局机关</t>
  </si>
  <si>
    <t>归口管理的行政单位离退休</t>
  </si>
  <si>
    <t>行政单位医疗</t>
  </si>
  <si>
    <t>郑州市住房保障和房地产管理局直属分局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</si>
</sst>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);[Red]\(#,##0\)"/>
  </numFmts>
  <fonts count="3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6"/>
      <name val="仿宋"/>
      <family val="3"/>
    </font>
    <font>
      <sz val="14"/>
      <name val="宋体"/>
      <family val="0"/>
    </font>
    <font>
      <sz val="8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5" fillId="14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8" fillId="10" borderId="0" applyNumberFormat="0" applyBorder="0" applyAlignment="0" applyProtection="0"/>
    <xf numFmtId="0" fontId="7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20" fillId="0" borderId="0" xfId="34" applyNumberFormat="1" applyFont="1" applyFill="1" applyAlignment="1">
      <alignment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41" applyFill="1" applyAlignment="1">
      <alignment vertical="center"/>
      <protection/>
    </xf>
    <xf numFmtId="0" fontId="4" fillId="0" borderId="0" xfId="41" applyFill="1">
      <alignment/>
      <protection/>
    </xf>
    <xf numFmtId="0" fontId="4" fillId="0" borderId="0" xfId="41" applyFill="1" applyBorder="1">
      <alignment/>
      <protection/>
    </xf>
    <xf numFmtId="0" fontId="23" fillId="0" borderId="0" xfId="41" applyNumberFormat="1" applyFont="1" applyFill="1" applyBorder="1" applyAlignment="1" applyProtection="1">
      <alignment vertical="center"/>
      <protection/>
    </xf>
    <xf numFmtId="0" fontId="23" fillId="0" borderId="0" xfId="41" applyFont="1" applyFill="1" applyBorder="1" applyAlignment="1">
      <alignment horizontal="centerContinuous" vertical="center"/>
      <protection/>
    </xf>
    <xf numFmtId="0" fontId="4" fillId="0" borderId="0" xfId="41" applyFill="1" applyBorder="1" applyAlignment="1">
      <alignment horizontal="centerContinuous" vertical="center"/>
      <protection/>
    </xf>
    <xf numFmtId="0" fontId="23" fillId="0" borderId="0" xfId="41" applyNumberFormat="1" applyFont="1" applyFill="1" applyBorder="1" applyAlignment="1" applyProtection="1">
      <alignment horizontal="centerContinuous" vertical="center"/>
      <protection/>
    </xf>
    <xf numFmtId="0" fontId="20" fillId="0" borderId="0" xfId="41" applyNumberFormat="1" applyFont="1" applyFill="1" applyBorder="1" applyAlignment="1" applyProtection="1">
      <alignment horizontal="right" vertical="center"/>
      <protection/>
    </xf>
    <xf numFmtId="0" fontId="0" fillId="0" borderId="11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0" xfId="43" applyFont="1" applyFill="1">
      <alignment/>
      <protection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NumberFormat="1" applyFont="1" applyFill="1" applyAlignment="1" applyProtection="1">
      <alignment horizontal="centerContinuous" vertical="center"/>
      <protection/>
    </xf>
    <xf numFmtId="49" fontId="4" fillId="0" borderId="0" xfId="42" applyNumberFormat="1" applyFont="1" applyFill="1" applyBorder="1" applyAlignment="1" applyProtection="1">
      <alignment/>
      <protection/>
    </xf>
    <xf numFmtId="0" fontId="0" fillId="0" borderId="0" xfId="34" applyFont="1" applyFill="1">
      <alignment vertical="center"/>
      <protection/>
    </xf>
    <xf numFmtId="0" fontId="4" fillId="0" borderId="0" xfId="42" applyFont="1" applyFill="1" applyAlignment="1">
      <alignment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42" applyFont="1" applyFill="1">
      <alignment/>
      <protection/>
    </xf>
    <xf numFmtId="49" fontId="4" fillId="0" borderId="10" xfId="42" applyNumberFormat="1" applyFont="1" applyFill="1" applyBorder="1" applyAlignment="1" applyProtection="1">
      <alignment/>
      <protection/>
    </xf>
    <xf numFmtId="0" fontId="4" fillId="0" borderId="0" xfId="42" applyFill="1">
      <alignment/>
      <protection/>
    </xf>
    <xf numFmtId="0" fontId="0" fillId="0" borderId="0" xfId="34" applyFill="1">
      <alignment vertical="center"/>
      <protection/>
    </xf>
    <xf numFmtId="0" fontId="20" fillId="0" borderId="0" xfId="42" applyFont="1" applyFill="1" applyAlignment="1">
      <alignment horizontal="right" vertical="top"/>
      <protection/>
    </xf>
    <xf numFmtId="0" fontId="23" fillId="0" borderId="0" xfId="42" applyNumberFormat="1" applyFont="1" applyFill="1" applyAlignment="1" applyProtection="1">
      <alignment horizontal="centerContinuous" vertical="center"/>
      <protection/>
    </xf>
    <xf numFmtId="0" fontId="24" fillId="0" borderId="0" xfId="42" applyNumberFormat="1" applyFont="1" applyFill="1" applyAlignment="1" applyProtection="1">
      <alignment horizontal="centerContinuous" vertical="center"/>
      <protection/>
    </xf>
    <xf numFmtId="0" fontId="4" fillId="0" borderId="0" xfId="34" applyFont="1" applyFill="1" applyAlignment="1">
      <alignment horizontal="right"/>
      <protection/>
    </xf>
    <xf numFmtId="0" fontId="0" fillId="0" borderId="11" xfId="34" applyNumberFormat="1" applyFont="1" applyFill="1" applyBorder="1" applyAlignment="1" applyProtection="1">
      <alignment horizontal="center" vertical="center"/>
      <protection/>
    </xf>
    <xf numFmtId="0" fontId="0" fillId="0" borderId="12" xfId="34" applyFont="1" applyFill="1" applyBorder="1">
      <alignment vertical="center"/>
      <protection/>
    </xf>
    <xf numFmtId="178" fontId="4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13" xfId="34" applyFont="1" applyFill="1" applyBorder="1">
      <alignment vertical="center"/>
      <protection/>
    </xf>
    <xf numFmtId="177" fontId="4" fillId="0" borderId="13" xfId="42" applyNumberFormat="1" applyFont="1" applyFill="1" applyBorder="1" applyAlignment="1" applyProtection="1">
      <alignment horizontal="right" vertical="center"/>
      <protection/>
    </xf>
    <xf numFmtId="178" fontId="4" fillId="0" borderId="14" xfId="42" applyNumberFormat="1" applyFont="1" applyFill="1" applyBorder="1" applyAlignment="1" applyProtection="1">
      <alignment horizontal="right" vertical="center"/>
      <protection/>
    </xf>
    <xf numFmtId="0" fontId="0" fillId="0" borderId="13" xfId="42" applyFont="1" applyFill="1" applyBorder="1" applyAlignment="1">
      <alignment vertical="center"/>
      <protection/>
    </xf>
    <xf numFmtId="177" fontId="4" fillId="0" borderId="11" xfId="42" applyNumberFormat="1" applyFont="1" applyFill="1" applyBorder="1" applyAlignment="1" applyProtection="1">
      <alignment horizontal="right" vertical="center"/>
      <protection/>
    </xf>
    <xf numFmtId="177" fontId="4" fillId="0" borderId="14" xfId="42" applyNumberFormat="1" applyFont="1" applyFill="1" applyBorder="1" applyAlignment="1" applyProtection="1">
      <alignment horizontal="right" vertical="center"/>
      <protection/>
    </xf>
    <xf numFmtId="178" fontId="4" fillId="0" borderId="11" xfId="42" applyNumberFormat="1" applyFont="1" applyFill="1" applyBorder="1" applyAlignment="1" applyProtection="1">
      <alignment horizontal="right" vertical="center"/>
      <protection/>
    </xf>
    <xf numFmtId="0" fontId="0" fillId="0" borderId="12" xfId="34" applyFont="1" applyFill="1" applyBorder="1" applyAlignment="1">
      <alignment horizontal="left" vertical="center"/>
      <protection/>
    </xf>
    <xf numFmtId="178" fontId="4" fillId="0" borderId="15" xfId="42" applyNumberFormat="1" applyFont="1" applyFill="1" applyBorder="1" applyAlignment="1" applyProtection="1">
      <alignment horizontal="right" vertical="center"/>
      <protection/>
    </xf>
    <xf numFmtId="0" fontId="0" fillId="0" borderId="11" xfId="42" applyFont="1" applyFill="1" applyBorder="1" applyAlignment="1">
      <alignment vertical="center"/>
      <protection/>
    </xf>
    <xf numFmtId="0" fontId="25" fillId="0" borderId="16" xfId="42" applyFont="1" applyFill="1" applyBorder="1" applyAlignment="1">
      <alignment vertical="center"/>
      <protection/>
    </xf>
    <xf numFmtId="178" fontId="4" fillId="0" borderId="13" xfId="0" applyNumberFormat="1" applyFont="1" applyFill="1" applyBorder="1" applyAlignment="1">
      <alignment horizontal="right" vertical="center"/>
    </xf>
    <xf numFmtId="0" fontId="4" fillId="0" borderId="13" xfId="42" applyFill="1" applyBorder="1">
      <alignment/>
      <protection/>
    </xf>
    <xf numFmtId="0" fontId="0" fillId="0" borderId="12" xfId="42" applyFont="1" applyFill="1" applyBorder="1" applyAlignment="1">
      <alignment horizontal="left" vertical="center"/>
      <protection/>
    </xf>
    <xf numFmtId="178" fontId="4" fillId="0" borderId="13" xfId="34" applyNumberFormat="1" applyFont="1" applyFill="1" applyBorder="1" applyAlignment="1" applyProtection="1">
      <alignment horizontal="right" vertical="center"/>
      <protection/>
    </xf>
    <xf numFmtId="0" fontId="4" fillId="0" borderId="16" xfId="42" applyFill="1" applyBorder="1">
      <alignment/>
      <protection/>
    </xf>
    <xf numFmtId="178" fontId="4" fillId="0" borderId="15" xfId="34" applyNumberFormat="1" applyFont="1" applyFill="1" applyBorder="1" applyAlignment="1" applyProtection="1">
      <alignment horizontal="right" vertical="center"/>
      <protection/>
    </xf>
    <xf numFmtId="178" fontId="4" fillId="0" borderId="11" xfId="34" applyNumberFormat="1" applyFont="1" applyFill="1" applyBorder="1" applyAlignment="1" applyProtection="1">
      <alignment horizontal="right" vertical="center"/>
      <protection/>
    </xf>
    <xf numFmtId="3" fontId="0" fillId="0" borderId="12" xfId="34" applyNumberFormat="1" applyFont="1" applyFill="1" applyBorder="1" applyAlignment="1">
      <alignment horizontal="center" vertical="center"/>
      <protection/>
    </xf>
    <xf numFmtId="3" fontId="0" fillId="0" borderId="12" xfId="34" applyNumberFormat="1" applyFill="1" applyBorder="1" applyAlignment="1">
      <alignment horizontal="center" vertical="center"/>
      <protection/>
    </xf>
    <xf numFmtId="0" fontId="0" fillId="0" borderId="0" xfId="34" applyFill="1" applyAlignment="1">
      <alignment horizontal="right" vertical="center"/>
      <protection/>
    </xf>
    <xf numFmtId="49" fontId="4" fillId="0" borderId="13" xfId="41" applyNumberFormat="1" applyFill="1" applyBorder="1" applyAlignment="1" applyProtection="1">
      <alignment horizontal="center" vertical="center"/>
      <protection/>
    </xf>
    <xf numFmtId="49" fontId="4" fillId="0" borderId="13" xfId="41" applyNumberFormat="1" applyFill="1" applyBorder="1">
      <alignment/>
      <protection/>
    </xf>
    <xf numFmtId="49" fontId="4" fillId="0" borderId="13" xfId="41" applyNumberFormat="1" applyFont="1" applyFill="1" applyBorder="1" applyAlignment="1" applyProtection="1">
      <alignment horizontal="center" vertical="center"/>
      <protection/>
    </xf>
    <xf numFmtId="49" fontId="4" fillId="0" borderId="13" xfId="41" applyNumberFormat="1" applyFont="1" applyFill="1" applyBorder="1" applyAlignment="1">
      <alignment horizontal="center" vertical="center"/>
      <protection/>
    </xf>
    <xf numFmtId="0" fontId="4" fillId="0" borderId="13" xfId="41" applyNumberFormat="1" applyFont="1" applyFill="1" applyBorder="1" applyAlignment="1" applyProtection="1">
      <alignment vertical="center"/>
      <protection/>
    </xf>
    <xf numFmtId="0" fontId="4" fillId="0" borderId="13" xfId="41" applyNumberFormat="1" applyFont="1" applyFill="1" applyBorder="1" applyAlignment="1" applyProtection="1">
      <alignment vertical="center" wrapText="1"/>
      <protection/>
    </xf>
    <xf numFmtId="0" fontId="4" fillId="0" borderId="13" xfId="41" applyFill="1" applyBorder="1" applyAlignment="1">
      <alignment/>
      <protection/>
    </xf>
    <xf numFmtId="49" fontId="4" fillId="0" borderId="13" xfId="41" applyNumberFormat="1" applyFont="1" applyFill="1" applyBorder="1" applyAlignment="1" applyProtection="1">
      <alignment vertical="center" wrapText="1"/>
      <protection/>
    </xf>
    <xf numFmtId="43" fontId="4" fillId="0" borderId="13" xfId="41" applyNumberFormat="1" applyFill="1" applyBorder="1" applyAlignment="1" applyProtection="1">
      <alignment vertical="center"/>
      <protection/>
    </xf>
    <xf numFmtId="43" fontId="4" fillId="0" borderId="13" xfId="41" applyNumberFormat="1" applyFont="1" applyFill="1" applyBorder="1" applyAlignment="1" applyProtection="1">
      <alignment vertical="center" wrapText="1"/>
      <protection/>
    </xf>
    <xf numFmtId="43" fontId="4" fillId="0" borderId="13" xfId="41" applyNumberFormat="1" applyFill="1" applyBorder="1" applyAlignment="1">
      <alignment/>
      <protection/>
    </xf>
    <xf numFmtId="0" fontId="4" fillId="0" borderId="13" xfId="41" applyFont="1" applyFill="1" applyBorder="1" applyAlignment="1">
      <alignment/>
      <protection/>
    </xf>
    <xf numFmtId="49" fontId="4" fillId="0" borderId="13" xfId="41" applyNumberFormat="1" applyFont="1" applyFill="1" applyBorder="1">
      <alignment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2" xfId="34" applyNumberFormat="1" applyFont="1" applyFill="1" applyBorder="1" applyAlignment="1" applyProtection="1">
      <alignment horizontal="center" vertical="center"/>
      <protection/>
    </xf>
    <xf numFmtId="0" fontId="0" fillId="0" borderId="16" xfId="34" applyNumberFormat="1" applyFont="1" applyFill="1" applyBorder="1" applyAlignment="1" applyProtection="1">
      <alignment horizontal="center" vertical="center"/>
      <protection/>
    </xf>
    <xf numFmtId="176" fontId="20" fillId="0" borderId="0" xfId="34" applyNumberFormat="1" applyFont="1" applyFill="1" applyAlignment="1">
      <alignment vertical="center"/>
      <protection/>
    </xf>
    <xf numFmtId="0" fontId="20" fillId="0" borderId="0" xfId="34" applyFont="1" applyFill="1" applyAlignment="1">
      <alignment horizontal="right" vertical="center"/>
      <protection/>
    </xf>
    <xf numFmtId="176" fontId="20" fillId="0" borderId="0" xfId="34" applyNumberFormat="1" applyFont="1" applyFill="1" applyBorder="1" applyAlignment="1">
      <alignment vertical="center"/>
      <protection/>
    </xf>
    <xf numFmtId="0" fontId="0" fillId="0" borderId="12" xfId="41" applyFont="1" applyFill="1" applyBorder="1" applyAlignment="1">
      <alignment horizontal="center" vertical="center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11" xfId="41" applyFont="1" applyFill="1" applyBorder="1" applyAlignment="1">
      <alignment horizontal="center" vertical="center" wrapText="1"/>
      <protection/>
    </xf>
    <xf numFmtId="0" fontId="0" fillId="0" borderId="15" xfId="41" applyFont="1" applyFill="1" applyBorder="1" applyAlignment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vertical="center" wrapText="1"/>
    </xf>
    <xf numFmtId="177" fontId="26" fillId="0" borderId="13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6" fillId="0" borderId="0" xfId="43" applyFont="1" applyFill="1" applyBorder="1">
      <alignment/>
      <protection/>
    </xf>
    <xf numFmtId="0" fontId="26" fillId="0" borderId="0" xfId="42" applyFont="1" applyFill="1" applyBorder="1">
      <alignment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41" fontId="30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76" fontId="31" fillId="0" borderId="0" xfId="34" applyNumberFormat="1" applyFont="1" applyFill="1" applyAlignment="1">
      <alignment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Continuous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177" fontId="31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>
      <alignment vertical="center"/>
    </xf>
    <xf numFmtId="43" fontId="31" fillId="0" borderId="13" xfId="0" applyNumberFormat="1" applyFont="1" applyFill="1" applyBorder="1" applyAlignment="1">
      <alignment horizontal="right" vertical="center"/>
    </xf>
    <xf numFmtId="43" fontId="31" fillId="0" borderId="13" xfId="0" applyNumberFormat="1" applyFont="1" applyFill="1" applyBorder="1" applyAlignment="1">
      <alignment vertical="center"/>
    </xf>
    <xf numFmtId="176" fontId="20" fillId="0" borderId="0" xfId="34" applyNumberFormat="1" applyFont="1" applyFill="1" applyBorder="1" applyAlignment="1">
      <alignment horizontal="left" vertical="center"/>
      <protection/>
    </xf>
    <xf numFmtId="0" fontId="29" fillId="0" borderId="19" xfId="43" applyNumberFormat="1" applyFont="1" applyFill="1" applyBorder="1" applyAlignment="1" applyProtection="1">
      <alignment horizontal="center" vertical="center"/>
      <protection/>
    </xf>
    <xf numFmtId="0" fontId="29" fillId="0" borderId="0" xfId="43" applyNumberFormat="1" applyFont="1" applyFill="1" applyBorder="1" applyAlignment="1" applyProtection="1">
      <alignment horizontal="center" vertical="center"/>
      <protection/>
    </xf>
    <xf numFmtId="0" fontId="29" fillId="0" borderId="20" xfId="43" applyNumberFormat="1" applyFont="1" applyFill="1" applyBorder="1" applyAlignment="1" applyProtection="1">
      <alignment horizontal="center" vertical="center"/>
      <protection/>
    </xf>
    <xf numFmtId="0" fontId="26" fillId="0" borderId="0" xfId="34" applyFont="1" applyFill="1" applyBorder="1" applyAlignment="1">
      <alignment horizontal="righ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EF4B13E29A0421FAE0430A08200E21FA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EF4B13E29A0421FAE0430A08200E21FA" xfId="42"/>
    <cellStyle name="常规_爱卫会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showGridLines="0" showZeros="0" zoomScalePageLayoutView="0" workbookViewId="0" topLeftCell="A1">
      <selection activeCell="C14" sqref="C14"/>
    </sheetView>
  </sheetViews>
  <sheetFormatPr defaultColWidth="6.875" defaultRowHeight="12.75" customHeight="1"/>
  <cols>
    <col min="1" max="1" width="36.75390625" style="26" customWidth="1"/>
    <col min="2" max="2" width="17.00390625" style="26" customWidth="1"/>
    <col min="3" max="3" width="32.75390625" style="26" customWidth="1"/>
    <col min="4" max="4" width="17.00390625" style="26" customWidth="1"/>
    <col min="5" max="28" width="9.00390625" style="26" customWidth="1"/>
    <col min="29" max="16384" width="6.875" style="26" customWidth="1"/>
  </cols>
  <sheetData>
    <row r="1" spans="1:252" ht="24.75" customHeight="1">
      <c r="A1" s="2" t="s">
        <v>0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24.75" customHeight="1">
      <c r="A2" s="19" t="s">
        <v>1</v>
      </c>
      <c r="B2" s="29"/>
      <c r="C2" s="30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spans="1:252" ht="24.75" customHeight="1">
      <c r="A3" s="25"/>
      <c r="B3" s="27"/>
      <c r="C3" s="27"/>
      <c r="D3" s="31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252" ht="19.5" customHeight="1">
      <c r="A4" s="74" t="s">
        <v>3</v>
      </c>
      <c r="B4" s="75"/>
      <c r="C4" s="74" t="s">
        <v>4</v>
      </c>
      <c r="D4" s="7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30.75" customHeight="1">
      <c r="A5" s="32" t="s">
        <v>5</v>
      </c>
      <c r="B5" s="32" t="s">
        <v>6</v>
      </c>
      <c r="C5" s="32" t="s">
        <v>5</v>
      </c>
      <c r="D5" s="32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20.25" customHeight="1">
      <c r="A6" s="33" t="s">
        <v>7</v>
      </c>
      <c r="B6" s="34">
        <v>29489193</v>
      </c>
      <c r="C6" s="35" t="s">
        <v>8</v>
      </c>
      <c r="D6" s="36">
        <v>66722842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20.25" customHeight="1">
      <c r="A7" s="35" t="s">
        <v>9</v>
      </c>
      <c r="B7" s="37">
        <v>43403649</v>
      </c>
      <c r="C7" s="38" t="s">
        <v>10</v>
      </c>
      <c r="D7" s="36">
        <v>50551251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0.25" customHeight="1">
      <c r="A8" s="33" t="s">
        <v>11</v>
      </c>
      <c r="B8" s="34"/>
      <c r="C8" s="38" t="s">
        <v>12</v>
      </c>
      <c r="D8" s="39">
        <v>5569627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ht="20.25" customHeight="1">
      <c r="A9" s="33" t="s">
        <v>13</v>
      </c>
      <c r="B9" s="34">
        <v>35454200</v>
      </c>
      <c r="C9" s="38" t="s">
        <v>14</v>
      </c>
      <c r="D9" s="36">
        <v>10601964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ht="20.25" customHeight="1">
      <c r="A10" s="35" t="s">
        <v>15</v>
      </c>
      <c r="B10" s="34"/>
      <c r="C10" s="33" t="s">
        <v>16</v>
      </c>
      <c r="D10" s="36">
        <v>6170000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252" ht="20.25" customHeight="1">
      <c r="A11" s="35" t="s">
        <v>17</v>
      </c>
      <c r="B11" s="34">
        <v>7949449</v>
      </c>
      <c r="C11" s="38" t="s">
        <v>18</v>
      </c>
      <c r="D11" s="40">
        <v>5650000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20.25" customHeight="1">
      <c r="A12" s="33" t="s">
        <v>19</v>
      </c>
      <c r="B12" s="41"/>
      <c r="C12" s="38" t="s">
        <v>20</v>
      </c>
      <c r="D12" s="3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20.25" customHeight="1">
      <c r="A13" s="33" t="s">
        <v>21</v>
      </c>
      <c r="B13" s="34"/>
      <c r="C13" s="38" t="s">
        <v>22</v>
      </c>
      <c r="D13" s="3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</row>
    <row r="14" spans="1:252" ht="20.25" customHeight="1">
      <c r="A14" s="42" t="s">
        <v>23</v>
      </c>
      <c r="B14" s="43"/>
      <c r="C14" s="44" t="s">
        <v>24</v>
      </c>
      <c r="D14" s="36">
        <v>520000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20.25" customHeight="1">
      <c r="A15" s="33" t="s">
        <v>25</v>
      </c>
      <c r="B15" s="34"/>
      <c r="C15" s="45"/>
      <c r="D15" s="3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252" ht="20.25" customHeight="1">
      <c r="A16" s="33" t="s">
        <v>26</v>
      </c>
      <c r="B16" s="46"/>
      <c r="C16" s="45"/>
      <c r="D16" s="3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</row>
    <row r="17" spans="1:252" ht="20.25" customHeight="1">
      <c r="A17" s="42" t="s">
        <v>27</v>
      </c>
      <c r="B17" s="47"/>
      <c r="C17" s="45"/>
      <c r="D17" s="3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20.25" customHeight="1">
      <c r="A18" s="48" t="s">
        <v>28</v>
      </c>
      <c r="B18" s="49"/>
      <c r="C18" s="50"/>
      <c r="D18" s="3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252" ht="20.25" customHeight="1">
      <c r="A19" s="48"/>
      <c r="B19" s="51"/>
      <c r="C19" s="47"/>
      <c r="D19" s="3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</row>
    <row r="20" spans="1:252" ht="20.25" customHeight="1">
      <c r="A20" s="33"/>
      <c r="B20" s="52"/>
      <c r="C20" s="47"/>
      <c r="D20" s="3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</row>
    <row r="21" spans="1:252" ht="20.25" customHeight="1">
      <c r="A21" s="48"/>
      <c r="B21" s="52"/>
      <c r="C21" s="47"/>
      <c r="D21" s="3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</row>
    <row r="22" spans="1:252" ht="20.25" customHeight="1">
      <c r="A22" s="53" t="s">
        <v>29</v>
      </c>
      <c r="B22" s="34">
        <f>B6+B7</f>
        <v>72892842</v>
      </c>
      <c r="C22" s="54" t="s">
        <v>30</v>
      </c>
      <c r="D22" s="36">
        <f>D6+D10</f>
        <v>72892842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</row>
    <row r="23" spans="1:252" ht="14.25" customHeight="1">
      <c r="A23" s="27"/>
      <c r="B23" s="27"/>
      <c r="C23" s="27"/>
      <c r="D23" s="5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</row>
    <row r="24" spans="1:252" ht="14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</row>
    <row r="25" spans="1:252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</row>
    <row r="26" spans="1:252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</row>
    <row r="27" spans="1:252" ht="14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</row>
    <row r="28" spans="1:252" ht="14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31" spans="1:252" ht="14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</row>
  </sheetData>
  <sheetProtection/>
  <mergeCells count="2">
    <mergeCell ref="A4:B4"/>
    <mergeCell ref="C4:D4"/>
  </mergeCells>
  <printOptions horizontalCentered="1" verticalCentered="1"/>
  <pageMargins left="0.7493055555555556" right="0.7493055555555556" top="0.9993055555555556" bottom="0.9993055555555556" header="0.49930555555555556" footer="0.49930555555555556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"/>
  <sheetViews>
    <sheetView showGridLines="0" showZeros="0" zoomScale="120" zoomScaleNormal="120" zoomScaleSheetLayoutView="100" zoomScalePageLayoutView="0" workbookViewId="0" topLeftCell="A1">
      <selection activeCell="A4" sqref="A4:R6"/>
    </sheetView>
  </sheetViews>
  <sheetFormatPr defaultColWidth="9.00390625" defaultRowHeight="14.25"/>
  <cols>
    <col min="1" max="3" width="3.125" style="1" customWidth="1"/>
    <col min="4" max="4" width="19.625" style="1" customWidth="1"/>
    <col min="5" max="10" width="8.50390625" style="1" customWidth="1"/>
    <col min="11" max="14" width="4.50390625" style="1" customWidth="1"/>
    <col min="15" max="15" width="8.375" style="1" customWidth="1"/>
    <col min="16" max="17" width="4.50390625" style="1" customWidth="1"/>
    <col min="18" max="18" width="8.50390625" style="1" customWidth="1"/>
    <col min="19" max="255" width="9.00390625" style="1" customWidth="1"/>
    <col min="256" max="16384" width="9.00390625" style="1" customWidth="1"/>
  </cols>
  <sheetData>
    <row r="1" spans="1:18" s="98" customFormat="1" ht="13.5" customHeight="1">
      <c r="A1" s="119" t="s">
        <v>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s="99" customFormat="1" ht="25.5" customHeight="1">
      <c r="A2" s="120" t="s">
        <v>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1:255" s="94" customFormat="1" ht="13.5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</row>
    <row r="4" spans="1:18" s="103" customFormat="1" ht="13.5" customHeight="1">
      <c r="A4" s="101" t="s">
        <v>33</v>
      </c>
      <c r="B4" s="101"/>
      <c r="C4" s="101"/>
      <c r="D4" s="101" t="s">
        <v>34</v>
      </c>
      <c r="E4" s="102" t="s">
        <v>35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103" customFormat="1" ht="13.5" customHeight="1">
      <c r="A5" s="101" t="s">
        <v>36</v>
      </c>
      <c r="B5" s="101" t="s">
        <v>37</v>
      </c>
      <c r="C5" s="101" t="s">
        <v>38</v>
      </c>
      <c r="D5" s="101"/>
      <c r="E5" s="101" t="s">
        <v>39</v>
      </c>
      <c r="F5" s="101"/>
      <c r="G5" s="101"/>
      <c r="H5" s="101"/>
      <c r="I5" s="102" t="s">
        <v>40</v>
      </c>
      <c r="J5" s="102"/>
      <c r="K5" s="102"/>
      <c r="L5" s="102"/>
      <c r="M5" s="102"/>
      <c r="N5" s="102"/>
      <c r="O5" s="102"/>
      <c r="P5" s="102"/>
      <c r="Q5" s="102"/>
      <c r="R5" s="102"/>
    </row>
    <row r="6" spans="1:18" s="103" customFormat="1" ht="22.5" customHeight="1">
      <c r="A6" s="101"/>
      <c r="B6" s="101"/>
      <c r="C6" s="101"/>
      <c r="D6" s="101"/>
      <c r="E6" s="104" t="s">
        <v>41</v>
      </c>
      <c r="F6" s="104" t="s">
        <v>42</v>
      </c>
      <c r="G6" s="104" t="s">
        <v>43</v>
      </c>
      <c r="H6" s="104" t="s">
        <v>44</v>
      </c>
      <c r="I6" s="104" t="s">
        <v>41</v>
      </c>
      <c r="J6" s="104" t="s">
        <v>45</v>
      </c>
      <c r="K6" s="104" t="s">
        <v>46</v>
      </c>
      <c r="L6" s="104" t="s">
        <v>47</v>
      </c>
      <c r="M6" s="104" t="s">
        <v>48</v>
      </c>
      <c r="N6" s="104" t="s">
        <v>49</v>
      </c>
      <c r="O6" s="104" t="s">
        <v>50</v>
      </c>
      <c r="P6" s="104" t="s">
        <v>51</v>
      </c>
      <c r="Q6" s="104" t="s">
        <v>52</v>
      </c>
      <c r="R6" s="104" t="s">
        <v>53</v>
      </c>
    </row>
    <row r="7" spans="1:18" s="95" customFormat="1" ht="15" customHeight="1">
      <c r="A7" s="87"/>
      <c r="B7" s="87"/>
      <c r="C7" s="87"/>
      <c r="D7" s="97" t="s">
        <v>132</v>
      </c>
      <c r="E7" s="93">
        <v>4129212</v>
      </c>
      <c r="F7" s="93">
        <v>3402282</v>
      </c>
      <c r="G7" s="93">
        <v>726930</v>
      </c>
      <c r="H7" s="93"/>
      <c r="I7" s="93">
        <v>853201</v>
      </c>
      <c r="J7" s="93">
        <v>118705</v>
      </c>
      <c r="K7" s="93"/>
      <c r="L7" s="93"/>
      <c r="M7" s="93"/>
      <c r="N7" s="93"/>
      <c r="O7" s="93">
        <v>466032</v>
      </c>
      <c r="P7" s="93"/>
      <c r="Q7" s="93"/>
      <c r="R7" s="93">
        <v>268464</v>
      </c>
    </row>
    <row r="8" spans="1:21" s="94" customFormat="1" ht="15" customHeight="1">
      <c r="A8" s="90">
        <v>208</v>
      </c>
      <c r="B8" s="91" t="s">
        <v>133</v>
      </c>
      <c r="C8" s="91" t="s">
        <v>134</v>
      </c>
      <c r="D8" s="97" t="s">
        <v>135</v>
      </c>
      <c r="E8" s="93">
        <f>F8+G8+H8</f>
        <v>0</v>
      </c>
      <c r="F8" s="93"/>
      <c r="G8" s="93"/>
      <c r="H8" s="93"/>
      <c r="I8" s="93">
        <f>J8+K8+L8+M8+N8+O8+P8+Q8+R8</f>
        <v>162769</v>
      </c>
      <c r="J8" s="93">
        <v>118705</v>
      </c>
      <c r="K8" s="93"/>
      <c r="L8" s="93"/>
      <c r="M8" s="93"/>
      <c r="N8" s="93"/>
      <c r="O8" s="93"/>
      <c r="P8" s="93"/>
      <c r="Q8" s="93"/>
      <c r="R8" s="93">
        <v>44064</v>
      </c>
      <c r="S8" s="96"/>
      <c r="T8" s="96"/>
      <c r="U8" s="96"/>
    </row>
    <row r="9" spans="1:18" s="94" customFormat="1" ht="15" customHeight="1">
      <c r="A9" s="90">
        <v>210</v>
      </c>
      <c r="B9" s="91" t="s">
        <v>133</v>
      </c>
      <c r="C9" s="91" t="s">
        <v>134</v>
      </c>
      <c r="D9" s="97" t="s">
        <v>136</v>
      </c>
      <c r="E9" s="93">
        <f aca="true" t="shared" si="0" ref="E9:E32">F9+G9+H9</f>
        <v>251245</v>
      </c>
      <c r="F9" s="93"/>
      <c r="G9" s="93">
        <v>251245</v>
      </c>
      <c r="H9" s="93"/>
      <c r="I9" s="93">
        <f aca="true" t="shared" si="1" ref="I9:I19">J9+K9+L9+M9+N9+O9+P9+Q9+R9</f>
        <v>0</v>
      </c>
      <c r="J9" s="93"/>
      <c r="K9" s="93"/>
      <c r="L9" s="93"/>
      <c r="M9" s="93"/>
      <c r="N9" s="93"/>
      <c r="O9" s="93"/>
      <c r="P9" s="93"/>
      <c r="Q9" s="93"/>
      <c r="R9" s="93"/>
    </row>
    <row r="10" spans="1:18" s="94" customFormat="1" ht="15" customHeight="1">
      <c r="A10" s="90">
        <v>212</v>
      </c>
      <c r="B10" s="91" t="s">
        <v>137</v>
      </c>
      <c r="C10" s="91" t="s">
        <v>134</v>
      </c>
      <c r="D10" s="97" t="s">
        <v>138</v>
      </c>
      <c r="E10" s="93">
        <f>F10+G10+H10</f>
        <v>3877967</v>
      </c>
      <c r="F10" s="93">
        <v>3402282</v>
      </c>
      <c r="G10" s="93">
        <v>475685</v>
      </c>
      <c r="H10" s="93"/>
      <c r="I10" s="93">
        <f t="shared" si="1"/>
        <v>224400</v>
      </c>
      <c r="J10" s="93"/>
      <c r="K10" s="93"/>
      <c r="L10" s="93"/>
      <c r="M10" s="93"/>
      <c r="N10" s="93"/>
      <c r="O10" s="93"/>
      <c r="P10" s="93"/>
      <c r="Q10" s="93"/>
      <c r="R10" s="93">
        <v>224400</v>
      </c>
    </row>
    <row r="11" spans="1:18" s="89" customFormat="1" ht="15" customHeight="1">
      <c r="A11" s="90">
        <v>221</v>
      </c>
      <c r="B11" s="91" t="s">
        <v>134</v>
      </c>
      <c r="C11" s="91" t="s">
        <v>137</v>
      </c>
      <c r="D11" s="97" t="s">
        <v>139</v>
      </c>
      <c r="E11" s="93">
        <f t="shared" si="0"/>
        <v>0</v>
      </c>
      <c r="F11" s="93"/>
      <c r="G11" s="93"/>
      <c r="H11" s="93"/>
      <c r="I11" s="93">
        <f t="shared" si="1"/>
        <v>466032</v>
      </c>
      <c r="J11" s="93"/>
      <c r="K11" s="93"/>
      <c r="L11" s="93"/>
      <c r="M11" s="93"/>
      <c r="N11" s="93"/>
      <c r="O11" s="93">
        <v>466032</v>
      </c>
      <c r="P11" s="93"/>
      <c r="Q11" s="93"/>
      <c r="R11" s="93"/>
    </row>
    <row r="12" spans="1:18" s="89" customFormat="1" ht="15" customHeight="1">
      <c r="A12" s="90"/>
      <c r="B12" s="91"/>
      <c r="C12" s="91"/>
      <c r="D12" s="97" t="s">
        <v>140</v>
      </c>
      <c r="E12" s="93">
        <f t="shared" si="0"/>
        <v>793334</v>
      </c>
      <c r="F12" s="93">
        <v>518599</v>
      </c>
      <c r="G12" s="93">
        <v>103064</v>
      </c>
      <c r="H12" s="93">
        <v>171671</v>
      </c>
      <c r="I12" s="93">
        <f t="shared" si="1"/>
        <v>81838</v>
      </c>
      <c r="J12" s="93"/>
      <c r="K12" s="93"/>
      <c r="L12" s="93"/>
      <c r="M12" s="93"/>
      <c r="N12" s="93"/>
      <c r="O12" s="93">
        <v>81838</v>
      </c>
      <c r="P12" s="93"/>
      <c r="Q12" s="93"/>
      <c r="R12" s="93"/>
    </row>
    <row r="13" spans="1:18" s="89" customFormat="1" ht="15" customHeight="1">
      <c r="A13" s="90">
        <v>212</v>
      </c>
      <c r="B13" s="91" t="s">
        <v>137</v>
      </c>
      <c r="C13" s="91" t="s">
        <v>137</v>
      </c>
      <c r="D13" s="97" t="s">
        <v>141</v>
      </c>
      <c r="E13" s="93">
        <f t="shared" si="0"/>
        <v>793334</v>
      </c>
      <c r="F13" s="93">
        <v>518599</v>
      </c>
      <c r="G13" s="93">
        <v>103064</v>
      </c>
      <c r="H13" s="93">
        <v>171671</v>
      </c>
      <c r="I13" s="93">
        <f t="shared" si="1"/>
        <v>0</v>
      </c>
      <c r="J13" s="93"/>
      <c r="K13" s="93"/>
      <c r="L13" s="93"/>
      <c r="M13" s="93"/>
      <c r="N13" s="93"/>
      <c r="O13" s="93"/>
      <c r="P13" s="93"/>
      <c r="Q13" s="93"/>
      <c r="R13" s="93"/>
    </row>
    <row r="14" spans="1:18" s="89" customFormat="1" ht="15" customHeight="1">
      <c r="A14" s="90">
        <v>221</v>
      </c>
      <c r="B14" s="91" t="s">
        <v>134</v>
      </c>
      <c r="C14" s="91" t="s">
        <v>137</v>
      </c>
      <c r="D14" s="97" t="s">
        <v>139</v>
      </c>
      <c r="E14" s="93">
        <f t="shared" si="0"/>
        <v>0</v>
      </c>
      <c r="F14" s="93"/>
      <c r="G14" s="93"/>
      <c r="H14" s="93"/>
      <c r="I14" s="93">
        <f t="shared" si="1"/>
        <v>81838</v>
      </c>
      <c r="J14" s="93"/>
      <c r="K14" s="93"/>
      <c r="L14" s="93"/>
      <c r="M14" s="93"/>
      <c r="N14" s="93"/>
      <c r="O14" s="93">
        <v>81838</v>
      </c>
      <c r="P14" s="93"/>
      <c r="Q14" s="93"/>
      <c r="R14" s="93"/>
    </row>
    <row r="15" spans="1:18" s="89" customFormat="1" ht="15" customHeight="1">
      <c r="A15" s="90"/>
      <c r="B15" s="91"/>
      <c r="C15" s="91"/>
      <c r="D15" s="97" t="s">
        <v>142</v>
      </c>
      <c r="E15" s="93">
        <f t="shared" si="0"/>
        <v>1542440</v>
      </c>
      <c r="F15" s="93">
        <v>949908</v>
      </c>
      <c r="G15" s="93">
        <v>284468</v>
      </c>
      <c r="H15" s="93">
        <v>308064</v>
      </c>
      <c r="I15" s="93">
        <f t="shared" si="1"/>
        <v>239080</v>
      </c>
      <c r="J15" s="93"/>
      <c r="K15" s="93"/>
      <c r="L15" s="93"/>
      <c r="M15" s="93"/>
      <c r="N15" s="93"/>
      <c r="O15" s="93">
        <v>168880</v>
      </c>
      <c r="P15" s="93"/>
      <c r="Q15" s="93"/>
      <c r="R15" s="93">
        <v>70200</v>
      </c>
    </row>
    <row r="16" spans="1:18" s="89" customFormat="1" ht="15" customHeight="1">
      <c r="A16" s="90">
        <v>210</v>
      </c>
      <c r="B16" s="91" t="s">
        <v>133</v>
      </c>
      <c r="C16" s="91" t="s">
        <v>134</v>
      </c>
      <c r="D16" s="97" t="s">
        <v>136</v>
      </c>
      <c r="E16" s="93"/>
      <c r="F16" s="93"/>
      <c r="G16" s="93">
        <v>75993</v>
      </c>
      <c r="H16" s="93"/>
      <c r="I16" s="93">
        <f t="shared" si="1"/>
        <v>0</v>
      </c>
      <c r="J16" s="93"/>
      <c r="K16" s="93"/>
      <c r="L16" s="93"/>
      <c r="M16" s="93"/>
      <c r="N16" s="93"/>
      <c r="O16" s="93"/>
      <c r="P16" s="93"/>
      <c r="Q16" s="93"/>
      <c r="R16" s="93"/>
    </row>
    <row r="17" spans="1:18" s="89" customFormat="1" ht="15" customHeight="1">
      <c r="A17" s="90">
        <v>212</v>
      </c>
      <c r="B17" s="91" t="s">
        <v>137</v>
      </c>
      <c r="C17" s="91" t="s">
        <v>143</v>
      </c>
      <c r="D17" s="97" t="s">
        <v>144</v>
      </c>
      <c r="E17" s="93">
        <f t="shared" si="0"/>
        <v>1466447</v>
      </c>
      <c r="F17" s="93">
        <v>949908</v>
      </c>
      <c r="G17" s="93">
        <v>208475</v>
      </c>
      <c r="H17" s="93">
        <v>308064</v>
      </c>
      <c r="I17" s="93">
        <f t="shared" si="1"/>
        <v>70200</v>
      </c>
      <c r="J17" s="93"/>
      <c r="K17" s="93"/>
      <c r="L17" s="93"/>
      <c r="M17" s="93"/>
      <c r="N17" s="93"/>
      <c r="O17" s="93"/>
      <c r="P17" s="93"/>
      <c r="Q17" s="93"/>
      <c r="R17" s="93">
        <v>70200</v>
      </c>
    </row>
    <row r="18" spans="1:18" s="89" customFormat="1" ht="15" customHeight="1">
      <c r="A18" s="90">
        <v>221</v>
      </c>
      <c r="B18" s="91" t="s">
        <v>134</v>
      </c>
      <c r="C18" s="91" t="s">
        <v>137</v>
      </c>
      <c r="D18" s="97" t="s">
        <v>139</v>
      </c>
      <c r="E18" s="93">
        <f t="shared" si="0"/>
        <v>0</v>
      </c>
      <c r="F18" s="93"/>
      <c r="G18" s="93"/>
      <c r="H18" s="93"/>
      <c r="I18" s="93">
        <f t="shared" si="1"/>
        <v>168880</v>
      </c>
      <c r="J18" s="93"/>
      <c r="K18" s="93"/>
      <c r="L18" s="93"/>
      <c r="M18" s="93"/>
      <c r="N18" s="93"/>
      <c r="O18" s="93">
        <v>168880</v>
      </c>
      <c r="P18" s="93"/>
      <c r="Q18" s="93"/>
      <c r="R18" s="93"/>
    </row>
    <row r="19" spans="1:18" s="89" customFormat="1" ht="15" customHeight="1">
      <c r="A19" s="90"/>
      <c r="B19" s="91"/>
      <c r="C19" s="91"/>
      <c r="D19" s="97" t="s">
        <v>145</v>
      </c>
      <c r="E19" s="93">
        <f t="shared" si="0"/>
        <v>5074889</v>
      </c>
      <c r="F19" s="93">
        <v>4688580</v>
      </c>
      <c r="G19" s="93">
        <v>386309</v>
      </c>
      <c r="H19" s="93"/>
      <c r="I19" s="93">
        <f t="shared" si="1"/>
        <v>304560</v>
      </c>
      <c r="J19" s="93"/>
      <c r="K19" s="93"/>
      <c r="L19" s="93"/>
      <c r="M19" s="93"/>
      <c r="N19" s="93"/>
      <c r="O19" s="93">
        <v>304560</v>
      </c>
      <c r="P19" s="93"/>
      <c r="Q19" s="93"/>
      <c r="R19" s="93"/>
    </row>
    <row r="20" spans="1:18" s="89" customFormat="1" ht="15" customHeight="1">
      <c r="A20" s="90">
        <v>210</v>
      </c>
      <c r="B20" s="91" t="s">
        <v>133</v>
      </c>
      <c r="C20" s="91" t="s">
        <v>134</v>
      </c>
      <c r="D20" s="97" t="s">
        <v>136</v>
      </c>
      <c r="E20" s="93">
        <f t="shared" si="0"/>
        <v>105442</v>
      </c>
      <c r="F20" s="93"/>
      <c r="G20" s="93">
        <v>105442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s="89" customFormat="1" ht="15" customHeight="1">
      <c r="A21" s="90">
        <v>212</v>
      </c>
      <c r="B21" s="91" t="s">
        <v>137</v>
      </c>
      <c r="C21" s="91" t="s">
        <v>143</v>
      </c>
      <c r="D21" s="97" t="s">
        <v>144</v>
      </c>
      <c r="E21" s="93">
        <f t="shared" si="0"/>
        <v>4969447</v>
      </c>
      <c r="F21" s="93">
        <v>4688580</v>
      </c>
      <c r="G21" s="93">
        <v>280867</v>
      </c>
      <c r="H21" s="93"/>
      <c r="I21" s="93">
        <f aca="true" t="shared" si="2" ref="I21:I33">J21+K21+L21+M21+N21+O21+P21+Q21+R21</f>
        <v>0</v>
      </c>
      <c r="J21" s="93"/>
      <c r="K21" s="93"/>
      <c r="L21" s="93"/>
      <c r="M21" s="93"/>
      <c r="N21" s="93"/>
      <c r="O21" s="93"/>
      <c r="P21" s="93"/>
      <c r="Q21" s="93"/>
      <c r="R21" s="93"/>
    </row>
    <row r="22" spans="1:18" s="94" customFormat="1" ht="15" customHeight="1">
      <c r="A22" s="90">
        <v>212</v>
      </c>
      <c r="B22" s="91" t="s">
        <v>134</v>
      </c>
      <c r="C22" s="91" t="s">
        <v>137</v>
      </c>
      <c r="D22" s="97" t="s">
        <v>139</v>
      </c>
      <c r="E22" s="93">
        <f t="shared" si="0"/>
        <v>0</v>
      </c>
      <c r="F22" s="93"/>
      <c r="G22" s="93"/>
      <c r="H22" s="93"/>
      <c r="I22" s="93">
        <f t="shared" si="2"/>
        <v>304560</v>
      </c>
      <c r="J22" s="93"/>
      <c r="K22" s="93"/>
      <c r="L22" s="93"/>
      <c r="M22" s="93"/>
      <c r="N22" s="93"/>
      <c r="O22" s="93">
        <v>304560</v>
      </c>
      <c r="P22" s="93"/>
      <c r="Q22" s="93"/>
      <c r="R22" s="93"/>
    </row>
    <row r="23" spans="1:18" s="89" customFormat="1" ht="21" customHeight="1">
      <c r="A23" s="90"/>
      <c r="B23" s="91"/>
      <c r="C23" s="91"/>
      <c r="D23" s="92" t="s">
        <v>146</v>
      </c>
      <c r="E23" s="93">
        <f t="shared" si="0"/>
        <v>36752281</v>
      </c>
      <c r="F23" s="93">
        <v>6523166</v>
      </c>
      <c r="G23" s="93">
        <v>481711</v>
      </c>
      <c r="H23" s="93">
        <v>29747404</v>
      </c>
      <c r="I23" s="93">
        <f t="shared" si="2"/>
        <v>3668577</v>
      </c>
      <c r="J23" s="93">
        <v>2202239</v>
      </c>
      <c r="K23" s="93"/>
      <c r="L23" s="93"/>
      <c r="M23" s="93"/>
      <c r="N23" s="93"/>
      <c r="O23" s="93">
        <v>889650</v>
      </c>
      <c r="P23" s="93"/>
      <c r="Q23" s="93"/>
      <c r="R23" s="93">
        <v>576688</v>
      </c>
    </row>
    <row r="24" spans="1:18" s="89" customFormat="1" ht="15" customHeight="1">
      <c r="A24" s="90">
        <v>208</v>
      </c>
      <c r="B24" s="91" t="s">
        <v>133</v>
      </c>
      <c r="C24" s="91" t="s">
        <v>137</v>
      </c>
      <c r="D24" s="92" t="s">
        <v>147</v>
      </c>
      <c r="E24" s="93">
        <f t="shared" si="0"/>
        <v>0</v>
      </c>
      <c r="F24" s="93"/>
      <c r="G24" s="93"/>
      <c r="H24" s="93"/>
      <c r="I24" s="93">
        <f t="shared" si="2"/>
        <v>2390127</v>
      </c>
      <c r="J24" s="93">
        <v>2202239</v>
      </c>
      <c r="K24" s="93"/>
      <c r="L24" s="93"/>
      <c r="M24" s="93"/>
      <c r="N24" s="93"/>
      <c r="O24" s="93"/>
      <c r="P24" s="93"/>
      <c r="Q24" s="93"/>
      <c r="R24" s="93">
        <v>187888</v>
      </c>
    </row>
    <row r="25" spans="1:18" s="89" customFormat="1" ht="15" customHeight="1">
      <c r="A25" s="90">
        <v>210</v>
      </c>
      <c r="B25" s="91" t="s">
        <v>133</v>
      </c>
      <c r="C25" s="91" t="s">
        <v>137</v>
      </c>
      <c r="D25" s="92" t="s">
        <v>148</v>
      </c>
      <c r="E25" s="93">
        <f t="shared" si="0"/>
        <v>481711</v>
      </c>
      <c r="F25" s="93"/>
      <c r="G25" s="93">
        <v>481711</v>
      </c>
      <c r="H25" s="93"/>
      <c r="I25" s="93">
        <f t="shared" si="2"/>
        <v>0</v>
      </c>
      <c r="J25" s="93"/>
      <c r="K25" s="93"/>
      <c r="L25" s="93"/>
      <c r="M25" s="93"/>
      <c r="N25" s="93"/>
      <c r="O25" s="93"/>
      <c r="P25" s="93"/>
      <c r="Q25" s="93"/>
      <c r="R25" s="93"/>
    </row>
    <row r="26" spans="1:18" s="89" customFormat="1" ht="15" customHeight="1">
      <c r="A26" s="90">
        <v>212</v>
      </c>
      <c r="B26" s="91" t="s">
        <v>137</v>
      </c>
      <c r="C26" s="91" t="s">
        <v>137</v>
      </c>
      <c r="D26" s="92" t="s">
        <v>141</v>
      </c>
      <c r="E26" s="93">
        <f t="shared" si="0"/>
        <v>6592370</v>
      </c>
      <c r="F26" s="93">
        <f>6021384+501782</f>
        <v>6523166</v>
      </c>
      <c r="G26" s="93"/>
      <c r="H26" s="93">
        <v>69204</v>
      </c>
      <c r="I26" s="93">
        <f t="shared" si="2"/>
        <v>388800</v>
      </c>
      <c r="J26" s="93"/>
      <c r="K26" s="93"/>
      <c r="L26" s="93"/>
      <c r="M26" s="93"/>
      <c r="N26" s="93"/>
      <c r="O26" s="93"/>
      <c r="P26" s="93"/>
      <c r="Q26" s="93"/>
      <c r="R26" s="93">
        <v>388800</v>
      </c>
    </row>
    <row r="27" spans="1:18" s="89" customFormat="1" ht="15" customHeight="1">
      <c r="A27" s="90">
        <v>212</v>
      </c>
      <c r="B27" s="91" t="s">
        <v>137</v>
      </c>
      <c r="C27" s="91" t="s">
        <v>143</v>
      </c>
      <c r="D27" s="92" t="s">
        <v>144</v>
      </c>
      <c r="E27" s="93">
        <f t="shared" si="0"/>
        <v>29678200</v>
      </c>
      <c r="F27" s="93"/>
      <c r="G27" s="93"/>
      <c r="H27" s="93">
        <v>29678200</v>
      </c>
      <c r="I27" s="93">
        <f t="shared" si="2"/>
        <v>0</v>
      </c>
      <c r="J27" s="93"/>
      <c r="K27" s="93"/>
      <c r="L27" s="93"/>
      <c r="M27" s="93"/>
      <c r="N27" s="93"/>
      <c r="O27" s="93"/>
      <c r="P27" s="93"/>
      <c r="Q27" s="93"/>
      <c r="R27" s="93"/>
    </row>
    <row r="28" spans="1:18" s="89" customFormat="1" ht="15" customHeight="1">
      <c r="A28" s="90">
        <v>221</v>
      </c>
      <c r="B28" s="91" t="s">
        <v>134</v>
      </c>
      <c r="C28" s="91" t="s">
        <v>137</v>
      </c>
      <c r="D28" s="92" t="s">
        <v>139</v>
      </c>
      <c r="E28" s="93">
        <f t="shared" si="0"/>
        <v>0</v>
      </c>
      <c r="F28" s="93"/>
      <c r="G28" s="93"/>
      <c r="H28" s="93"/>
      <c r="I28" s="93">
        <f t="shared" si="2"/>
        <v>889650</v>
      </c>
      <c r="J28" s="93"/>
      <c r="K28" s="93"/>
      <c r="L28" s="93"/>
      <c r="M28" s="93"/>
      <c r="N28" s="93"/>
      <c r="O28" s="93">
        <v>889650</v>
      </c>
      <c r="P28" s="93"/>
      <c r="Q28" s="93"/>
      <c r="R28" s="93"/>
    </row>
    <row r="29" spans="1:18" s="89" customFormat="1" ht="21" customHeight="1">
      <c r="A29" s="90"/>
      <c r="B29" s="91"/>
      <c r="C29" s="91"/>
      <c r="D29" s="92" t="s">
        <v>149</v>
      </c>
      <c r="E29" s="93">
        <f t="shared" si="0"/>
        <v>2259095</v>
      </c>
      <c r="F29" s="93">
        <v>1855672</v>
      </c>
      <c r="G29" s="93">
        <v>395932</v>
      </c>
      <c r="H29" s="93">
        <v>7491</v>
      </c>
      <c r="I29" s="93">
        <f t="shared" si="2"/>
        <v>422371</v>
      </c>
      <c r="J29" s="93">
        <v>32641</v>
      </c>
      <c r="K29" s="93"/>
      <c r="L29" s="93"/>
      <c r="M29" s="93"/>
      <c r="N29" s="93"/>
      <c r="O29" s="93">
        <v>254930</v>
      </c>
      <c r="P29" s="93"/>
      <c r="Q29" s="93"/>
      <c r="R29" s="93">
        <v>134800</v>
      </c>
    </row>
    <row r="30" spans="1:18" s="89" customFormat="1" ht="15" customHeight="1">
      <c r="A30" s="90">
        <v>208</v>
      </c>
      <c r="B30" s="91" t="s">
        <v>133</v>
      </c>
      <c r="C30" s="91" t="s">
        <v>134</v>
      </c>
      <c r="D30" s="92" t="s">
        <v>135</v>
      </c>
      <c r="E30" s="93">
        <f t="shared" si="0"/>
        <v>0</v>
      </c>
      <c r="F30" s="93"/>
      <c r="G30" s="93"/>
      <c r="H30" s="93"/>
      <c r="I30" s="93">
        <f t="shared" si="2"/>
        <v>39841</v>
      </c>
      <c r="J30" s="93">
        <v>32641</v>
      </c>
      <c r="K30" s="93"/>
      <c r="L30" s="93"/>
      <c r="M30" s="93"/>
      <c r="N30" s="93"/>
      <c r="O30" s="93"/>
      <c r="P30" s="93"/>
      <c r="Q30" s="93"/>
      <c r="R30" s="93">
        <v>7200</v>
      </c>
    </row>
    <row r="31" spans="1:18" s="89" customFormat="1" ht="15" customHeight="1">
      <c r="A31" s="90">
        <v>210</v>
      </c>
      <c r="B31" s="91" t="s">
        <v>133</v>
      </c>
      <c r="C31" s="91" t="s">
        <v>134</v>
      </c>
      <c r="D31" s="92" t="s">
        <v>136</v>
      </c>
      <c r="E31" s="93">
        <f t="shared" si="0"/>
        <v>137034</v>
      </c>
      <c r="F31" s="93"/>
      <c r="G31" s="93">
        <v>137034</v>
      </c>
      <c r="H31" s="93"/>
      <c r="I31" s="93">
        <f t="shared" si="2"/>
        <v>0</v>
      </c>
      <c r="J31" s="93"/>
      <c r="K31" s="93"/>
      <c r="L31" s="93"/>
      <c r="M31" s="93"/>
      <c r="N31" s="93"/>
      <c r="O31" s="93"/>
      <c r="P31" s="93"/>
      <c r="Q31" s="93"/>
      <c r="R31" s="93"/>
    </row>
    <row r="32" spans="1:18" s="89" customFormat="1" ht="15" customHeight="1">
      <c r="A32" s="90">
        <v>212</v>
      </c>
      <c r="B32" s="91" t="s">
        <v>137</v>
      </c>
      <c r="C32" s="91" t="s">
        <v>137</v>
      </c>
      <c r="D32" s="92" t="s">
        <v>141</v>
      </c>
      <c r="E32" s="93">
        <f t="shared" si="0"/>
        <v>2122061</v>
      </c>
      <c r="F32" s="93">
        <f>1712928+142744</f>
        <v>1855672</v>
      </c>
      <c r="G32" s="93">
        <f>245621+9958+3319</f>
        <v>258898</v>
      </c>
      <c r="H32" s="93">
        <v>7491</v>
      </c>
      <c r="I32" s="93">
        <f t="shared" si="2"/>
        <v>127600</v>
      </c>
      <c r="J32" s="93"/>
      <c r="K32" s="93"/>
      <c r="L32" s="93"/>
      <c r="M32" s="93"/>
      <c r="N32" s="93"/>
      <c r="O32" s="93"/>
      <c r="P32" s="93"/>
      <c r="Q32" s="93"/>
      <c r="R32" s="93">
        <v>127600</v>
      </c>
    </row>
    <row r="33" spans="1:18" s="94" customFormat="1" ht="15" customHeight="1">
      <c r="A33" s="90">
        <v>221</v>
      </c>
      <c r="B33" s="91" t="s">
        <v>134</v>
      </c>
      <c r="C33" s="91" t="s">
        <v>137</v>
      </c>
      <c r="D33" s="92" t="s">
        <v>139</v>
      </c>
      <c r="E33" s="93"/>
      <c r="F33" s="93"/>
      <c r="G33" s="93"/>
      <c r="H33" s="93"/>
      <c r="I33" s="93">
        <f t="shared" si="2"/>
        <v>254930</v>
      </c>
      <c r="J33" s="93"/>
      <c r="K33" s="93"/>
      <c r="L33" s="93"/>
      <c r="M33" s="93"/>
      <c r="N33" s="93"/>
      <c r="O33" s="93">
        <v>254930</v>
      </c>
      <c r="P33" s="93"/>
      <c r="Q33" s="93"/>
      <c r="R33" s="93"/>
    </row>
  </sheetData>
  <sheetProtection/>
  <mergeCells count="11">
    <mergeCell ref="A2:R2"/>
    <mergeCell ref="A1:R1"/>
    <mergeCell ref="A3:R3"/>
    <mergeCell ref="A4:C4"/>
    <mergeCell ref="E4:R4"/>
    <mergeCell ref="E5:H5"/>
    <mergeCell ref="I5:R5"/>
    <mergeCell ref="A5:A6"/>
    <mergeCell ref="B5:B6"/>
    <mergeCell ref="C5:C6"/>
    <mergeCell ref="D4:D6"/>
  </mergeCells>
  <printOptions horizontalCentered="1"/>
  <pageMargins left="0.5511811023622047" right="0.5511811023622047" top="0.55118110236220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tabSelected="1" zoomScaleSheetLayoutView="100" zoomScalePageLayoutView="0" workbookViewId="0" topLeftCell="A4">
      <selection activeCell="AD9" sqref="AD9"/>
    </sheetView>
  </sheetViews>
  <sheetFormatPr defaultColWidth="9.00390625" defaultRowHeight="14.25"/>
  <cols>
    <col min="1" max="3" width="3.625" style="1" customWidth="1"/>
    <col min="4" max="4" width="12.75390625" style="1" customWidth="1"/>
    <col min="5" max="6" width="6.50390625" style="17" customWidth="1"/>
    <col min="7" max="21" width="5.875" style="17" customWidth="1"/>
    <col min="22" max="22" width="6.625" style="17" customWidth="1"/>
    <col min="23" max="27" width="5.875" style="17" customWidth="1"/>
    <col min="28" max="28" width="9.00390625" style="1" bestFit="1" customWidth="1"/>
    <col min="29" max="16384" width="9.00390625" style="1" customWidth="1"/>
  </cols>
  <sheetData>
    <row r="1" spans="1:27" s="14" customFormat="1" ht="24.75" customHeight="1">
      <c r="A1" s="76" t="s">
        <v>54</v>
      </c>
      <c r="B1" s="7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5" customFormat="1" ht="24.75" customHeight="1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56" ht="24.75" customHeight="1">
      <c r="A3" s="20"/>
      <c r="B3" s="21"/>
      <c r="C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  <c r="T3" s="22"/>
      <c r="U3" s="22"/>
      <c r="V3" s="22"/>
      <c r="W3" s="22"/>
      <c r="X3" s="22"/>
      <c r="Y3" s="22"/>
      <c r="Z3" s="77" t="s">
        <v>2</v>
      </c>
      <c r="AA3" s="77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7" s="86" customFormat="1" ht="25.5" customHeight="1">
      <c r="A4" s="106" t="s">
        <v>33</v>
      </c>
      <c r="B4" s="106"/>
      <c r="C4" s="106"/>
      <c r="D4" s="85" t="s">
        <v>34</v>
      </c>
      <c r="E4" s="110" t="s">
        <v>56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s="86" customFormat="1" ht="30.75" customHeight="1">
      <c r="A5" s="88" t="s">
        <v>36</v>
      </c>
      <c r="B5" s="88" t="s">
        <v>37</v>
      </c>
      <c r="C5" s="88" t="s">
        <v>38</v>
      </c>
      <c r="D5" s="107"/>
      <c r="E5" s="108" t="s">
        <v>57</v>
      </c>
      <c r="F5" s="109" t="s">
        <v>58</v>
      </c>
      <c r="G5" s="109" t="s">
        <v>59</v>
      </c>
      <c r="H5" s="109" t="s">
        <v>60</v>
      </c>
      <c r="I5" s="109" t="s">
        <v>61</v>
      </c>
      <c r="J5" s="109" t="s">
        <v>62</v>
      </c>
      <c r="K5" s="109" t="s">
        <v>63</v>
      </c>
      <c r="L5" s="109" t="s">
        <v>64</v>
      </c>
      <c r="M5" s="109" t="s">
        <v>65</v>
      </c>
      <c r="N5" s="109" t="s">
        <v>66</v>
      </c>
      <c r="O5" s="109" t="s">
        <v>67</v>
      </c>
      <c r="P5" s="109" t="s">
        <v>68</v>
      </c>
      <c r="Q5" s="109" t="s">
        <v>69</v>
      </c>
      <c r="R5" s="109" t="s">
        <v>70</v>
      </c>
      <c r="S5" s="109" t="s">
        <v>71</v>
      </c>
      <c r="T5" s="109" t="s">
        <v>72</v>
      </c>
      <c r="U5" s="109" t="s">
        <v>73</v>
      </c>
      <c r="V5" s="109" t="s">
        <v>74</v>
      </c>
      <c r="W5" s="109" t="s">
        <v>75</v>
      </c>
      <c r="X5" s="109" t="s">
        <v>76</v>
      </c>
      <c r="Y5" s="109" t="s">
        <v>77</v>
      </c>
      <c r="Z5" s="109" t="s">
        <v>78</v>
      </c>
      <c r="AA5" s="109" t="s">
        <v>79</v>
      </c>
    </row>
    <row r="6" spans="1:27" s="16" customFormat="1" ht="33.75" customHeight="1">
      <c r="A6" s="23"/>
      <c r="B6" s="23"/>
      <c r="C6" s="23"/>
      <c r="D6" s="70" t="s">
        <v>128</v>
      </c>
      <c r="E6" s="105">
        <v>1224264</v>
      </c>
      <c r="F6" s="105"/>
      <c r="G6" s="105"/>
      <c r="H6" s="105"/>
      <c r="I6" s="105">
        <v>41000</v>
      </c>
      <c r="J6" s="105">
        <v>110000</v>
      </c>
      <c r="K6" s="105">
        <v>60000</v>
      </c>
      <c r="L6" s="105">
        <v>147000</v>
      </c>
      <c r="M6" s="105"/>
      <c r="N6" s="105"/>
      <c r="O6" s="105">
        <v>60000</v>
      </c>
      <c r="P6" s="105">
        <v>40000</v>
      </c>
      <c r="Q6" s="105"/>
      <c r="R6" s="105"/>
      <c r="S6" s="105">
        <v>216000</v>
      </c>
      <c r="T6" s="105">
        <v>136500</v>
      </c>
      <c r="U6" s="105"/>
      <c r="V6" s="105">
        <v>60000</v>
      </c>
      <c r="W6" s="105">
        <v>144000</v>
      </c>
      <c r="X6" s="105"/>
      <c r="Y6" s="105"/>
      <c r="Z6" s="105">
        <v>30000</v>
      </c>
      <c r="AA6" s="105"/>
    </row>
    <row r="7" spans="1:27" s="71" customFormat="1" ht="33.75" customHeight="1">
      <c r="A7" s="69">
        <v>212</v>
      </c>
      <c r="B7" s="69" t="s">
        <v>126</v>
      </c>
      <c r="C7" s="69" t="s">
        <v>127</v>
      </c>
      <c r="D7" s="71" t="s">
        <v>120</v>
      </c>
      <c r="E7" s="105">
        <v>1224264</v>
      </c>
      <c r="F7" s="105"/>
      <c r="G7" s="105"/>
      <c r="H7" s="105"/>
      <c r="I7" s="105">
        <v>41000</v>
      </c>
      <c r="J7" s="105">
        <v>110000</v>
      </c>
      <c r="K7" s="105">
        <v>60000</v>
      </c>
      <c r="L7" s="105">
        <v>147000</v>
      </c>
      <c r="M7" s="105"/>
      <c r="N7" s="105"/>
      <c r="O7" s="105">
        <v>60000</v>
      </c>
      <c r="P7" s="105">
        <v>40000</v>
      </c>
      <c r="Q7" s="105"/>
      <c r="R7" s="105"/>
      <c r="S7" s="105">
        <v>216000</v>
      </c>
      <c r="T7" s="105">
        <v>136500</v>
      </c>
      <c r="U7" s="105"/>
      <c r="V7" s="105">
        <v>60000</v>
      </c>
      <c r="W7" s="105">
        <v>144000</v>
      </c>
      <c r="X7" s="105"/>
      <c r="Y7" s="105"/>
      <c r="Z7" s="105">
        <v>30000</v>
      </c>
      <c r="AA7" s="105"/>
    </row>
    <row r="8" spans="1:27" ht="33.75" customHeight="1">
      <c r="A8" s="69"/>
      <c r="B8" s="69"/>
      <c r="C8" s="69"/>
      <c r="D8" s="72" t="s">
        <v>122</v>
      </c>
      <c r="E8" s="105">
        <v>223500</v>
      </c>
      <c r="F8" s="105">
        <v>80000</v>
      </c>
      <c r="G8" s="105"/>
      <c r="H8" s="105"/>
      <c r="I8" s="105"/>
      <c r="J8" s="105"/>
      <c r="K8" s="105">
        <v>10000</v>
      </c>
      <c r="L8" s="105"/>
      <c r="M8" s="105">
        <v>10000</v>
      </c>
      <c r="N8" s="105"/>
      <c r="O8" s="105">
        <v>20000</v>
      </c>
      <c r="P8" s="105">
        <v>20000</v>
      </c>
      <c r="Q8" s="105"/>
      <c r="R8" s="105">
        <v>30000</v>
      </c>
      <c r="S8" s="105">
        <v>103500</v>
      </c>
      <c r="T8" s="105"/>
      <c r="U8" s="105"/>
      <c r="V8" s="105">
        <v>80000</v>
      </c>
      <c r="W8" s="105">
        <v>18000</v>
      </c>
      <c r="X8" s="105"/>
      <c r="Y8" s="105"/>
      <c r="Z8" s="105">
        <v>36000</v>
      </c>
      <c r="AA8" s="105">
        <v>5000</v>
      </c>
    </row>
    <row r="9" spans="1:27" ht="33.75" customHeight="1">
      <c r="A9" s="69" t="s">
        <v>129</v>
      </c>
      <c r="B9" s="69" t="s">
        <v>94</v>
      </c>
      <c r="C9" s="69" t="s">
        <v>130</v>
      </c>
      <c r="D9" s="73" t="s">
        <v>124</v>
      </c>
      <c r="E9" s="105">
        <v>223500</v>
      </c>
      <c r="F9" s="105">
        <v>80000</v>
      </c>
      <c r="G9" s="105"/>
      <c r="H9" s="105"/>
      <c r="I9" s="105"/>
      <c r="J9" s="105"/>
      <c r="K9" s="105">
        <v>10000</v>
      </c>
      <c r="L9" s="105"/>
      <c r="M9" s="105">
        <v>10000</v>
      </c>
      <c r="N9" s="105"/>
      <c r="O9" s="105">
        <v>20000</v>
      </c>
      <c r="P9" s="105">
        <v>20000</v>
      </c>
      <c r="Q9" s="105"/>
      <c r="R9" s="105">
        <v>30000</v>
      </c>
      <c r="S9" s="105">
        <v>103500</v>
      </c>
      <c r="T9" s="105"/>
      <c r="U9" s="105"/>
      <c r="V9" s="105">
        <v>80000</v>
      </c>
      <c r="W9" s="105">
        <v>18000</v>
      </c>
      <c r="X9" s="105"/>
      <c r="Y9" s="105"/>
      <c r="Z9" s="105">
        <v>36000</v>
      </c>
      <c r="AA9" s="105">
        <v>5000</v>
      </c>
    </row>
    <row r="10" spans="1:27" ht="33.75" customHeight="1">
      <c r="A10" s="69"/>
      <c r="B10" s="69"/>
      <c r="C10" s="69"/>
      <c r="D10" s="73" t="s">
        <v>131</v>
      </c>
      <c r="E10" s="105">
        <v>258000</v>
      </c>
      <c r="F10" s="105">
        <v>250000</v>
      </c>
      <c r="G10" s="105">
        <v>50000</v>
      </c>
      <c r="H10" s="105"/>
      <c r="I10" s="105">
        <v>13000</v>
      </c>
      <c r="J10" s="105">
        <v>100000</v>
      </c>
      <c r="K10" s="105">
        <v>50000</v>
      </c>
      <c r="L10" s="105">
        <v>100000</v>
      </c>
      <c r="M10" s="105"/>
      <c r="N10" s="105"/>
      <c r="O10" s="105">
        <v>20000</v>
      </c>
      <c r="P10" s="105">
        <v>20000</v>
      </c>
      <c r="Q10" s="105">
        <v>150000</v>
      </c>
      <c r="R10" s="105">
        <v>50000</v>
      </c>
      <c r="S10" s="105">
        <v>189000</v>
      </c>
      <c r="T10" s="105">
        <v>400000</v>
      </c>
      <c r="U10" s="105"/>
      <c r="V10" s="105">
        <v>150000</v>
      </c>
      <c r="W10" s="105">
        <v>50000</v>
      </c>
      <c r="X10" s="105">
        <v>200000</v>
      </c>
      <c r="Y10" s="105"/>
      <c r="Z10" s="105"/>
      <c r="AA10" s="105"/>
    </row>
    <row r="11" spans="1:27" ht="33.75" customHeight="1">
      <c r="A11" s="69" t="s">
        <v>129</v>
      </c>
      <c r="B11" s="69" t="s">
        <v>94</v>
      </c>
      <c r="C11" s="69" t="s">
        <v>123</v>
      </c>
      <c r="D11" s="73" t="s">
        <v>124</v>
      </c>
      <c r="E11" s="105">
        <v>258000</v>
      </c>
      <c r="F11" s="105">
        <v>250000</v>
      </c>
      <c r="G11" s="105">
        <v>50000</v>
      </c>
      <c r="H11" s="105"/>
      <c r="I11" s="105">
        <v>13000</v>
      </c>
      <c r="J11" s="105">
        <v>100000</v>
      </c>
      <c r="K11" s="105">
        <v>50000</v>
      </c>
      <c r="L11" s="105">
        <v>100000</v>
      </c>
      <c r="M11" s="105"/>
      <c r="N11" s="105"/>
      <c r="O11" s="105">
        <v>20000</v>
      </c>
      <c r="P11" s="105">
        <v>20000</v>
      </c>
      <c r="Q11" s="105">
        <v>150000</v>
      </c>
      <c r="R11" s="105">
        <v>50000</v>
      </c>
      <c r="S11" s="105">
        <v>189000</v>
      </c>
      <c r="T11" s="105">
        <v>400000</v>
      </c>
      <c r="U11" s="105"/>
      <c r="V11" s="105">
        <v>150000</v>
      </c>
      <c r="W11" s="105">
        <v>50000</v>
      </c>
      <c r="X11" s="105">
        <v>200000</v>
      </c>
      <c r="Y11" s="105"/>
      <c r="Z11" s="105"/>
      <c r="AA11" s="105"/>
    </row>
    <row r="12" spans="1:27" ht="33.75" customHeight="1">
      <c r="A12" s="69"/>
      <c r="B12" s="69"/>
      <c r="C12" s="69"/>
      <c r="D12" s="73" t="s">
        <v>104</v>
      </c>
      <c r="E12" s="105">
        <v>1430000</v>
      </c>
      <c r="F12" s="105">
        <v>205000</v>
      </c>
      <c r="G12" s="105">
        <v>40000</v>
      </c>
      <c r="H12" s="105"/>
      <c r="I12" s="105">
        <v>10000</v>
      </c>
      <c r="J12" s="105">
        <v>110000</v>
      </c>
      <c r="K12" s="105">
        <v>80000</v>
      </c>
      <c r="L12" s="105">
        <v>372000</v>
      </c>
      <c r="M12" s="105"/>
      <c r="N12" s="105">
        <v>40000</v>
      </c>
      <c r="O12" s="105">
        <v>73000</v>
      </c>
      <c r="P12" s="105">
        <v>120000</v>
      </c>
      <c r="Q12" s="105">
        <v>200000</v>
      </c>
      <c r="R12" s="105">
        <v>500000</v>
      </c>
      <c r="S12" s="105">
        <v>210000</v>
      </c>
      <c r="T12" s="105">
        <v>360000</v>
      </c>
      <c r="U12" s="105"/>
      <c r="V12" s="105">
        <v>540000</v>
      </c>
      <c r="W12" s="105">
        <v>200000</v>
      </c>
      <c r="X12" s="105">
        <v>200000</v>
      </c>
      <c r="Y12" s="105"/>
      <c r="Z12" s="105">
        <v>336000</v>
      </c>
      <c r="AA12" s="105">
        <v>200000</v>
      </c>
    </row>
    <row r="13" spans="1:27" ht="33.75" customHeight="1">
      <c r="A13" s="69" t="s">
        <v>129</v>
      </c>
      <c r="B13" s="69" t="s">
        <v>94</v>
      </c>
      <c r="C13" s="69" t="s">
        <v>94</v>
      </c>
      <c r="D13" s="73" t="s">
        <v>121</v>
      </c>
      <c r="E13" s="105">
        <v>1430000</v>
      </c>
      <c r="F13" s="105">
        <v>205000</v>
      </c>
      <c r="G13" s="105">
        <v>40000</v>
      </c>
      <c r="H13" s="105"/>
      <c r="I13" s="105">
        <v>10000</v>
      </c>
      <c r="J13" s="105">
        <v>110000</v>
      </c>
      <c r="K13" s="105">
        <v>80000</v>
      </c>
      <c r="L13" s="105">
        <v>372000</v>
      </c>
      <c r="M13" s="105"/>
      <c r="N13" s="105">
        <v>40000</v>
      </c>
      <c r="O13" s="105">
        <v>73000</v>
      </c>
      <c r="P13" s="105">
        <v>120000</v>
      </c>
      <c r="Q13" s="105">
        <v>200000</v>
      </c>
      <c r="R13" s="105">
        <v>500000</v>
      </c>
      <c r="S13" s="105">
        <v>210000</v>
      </c>
      <c r="T13" s="105">
        <v>360000</v>
      </c>
      <c r="U13" s="105"/>
      <c r="V13" s="105">
        <v>540000</v>
      </c>
      <c r="W13" s="105">
        <v>200000</v>
      </c>
      <c r="X13" s="105">
        <v>200000</v>
      </c>
      <c r="Y13" s="105"/>
      <c r="Z13" s="105">
        <v>336000</v>
      </c>
      <c r="AA13" s="105">
        <v>200000</v>
      </c>
    </row>
    <row r="14" spans="1:27" ht="33.75" customHeight="1">
      <c r="A14" s="69"/>
      <c r="B14" s="69"/>
      <c r="C14" s="69"/>
      <c r="D14" s="73" t="s">
        <v>125</v>
      </c>
      <c r="E14" s="105">
        <v>60160</v>
      </c>
      <c r="F14" s="105">
        <v>100000</v>
      </c>
      <c r="G14" s="105"/>
      <c r="H14" s="105"/>
      <c r="I14" s="105">
        <v>18000</v>
      </c>
      <c r="J14" s="105">
        <v>28000</v>
      </c>
      <c r="K14" s="105">
        <v>10000</v>
      </c>
      <c r="L14" s="105"/>
      <c r="M14" s="105">
        <v>93420</v>
      </c>
      <c r="N14" s="105"/>
      <c r="O14" s="105"/>
      <c r="P14" s="105"/>
      <c r="Q14" s="105"/>
      <c r="R14" s="105"/>
      <c r="S14" s="105">
        <v>12780</v>
      </c>
      <c r="T14" s="105">
        <v>69840</v>
      </c>
      <c r="U14" s="105"/>
      <c r="V14" s="105">
        <v>20000</v>
      </c>
      <c r="W14" s="105">
        <v>9000</v>
      </c>
      <c r="X14" s="105"/>
      <c r="Y14" s="105"/>
      <c r="Z14" s="105"/>
      <c r="AA14" s="105"/>
    </row>
    <row r="15" spans="1:27" ht="33.75" customHeight="1">
      <c r="A15" s="69" t="s">
        <v>129</v>
      </c>
      <c r="B15" s="69" t="s">
        <v>94</v>
      </c>
      <c r="C15" s="69" t="s">
        <v>94</v>
      </c>
      <c r="D15" s="73" t="s">
        <v>121</v>
      </c>
      <c r="E15" s="105">
        <v>60160</v>
      </c>
      <c r="F15" s="105">
        <v>100000</v>
      </c>
      <c r="G15" s="105"/>
      <c r="H15" s="105"/>
      <c r="I15" s="105">
        <v>18000</v>
      </c>
      <c r="J15" s="105">
        <v>28000</v>
      </c>
      <c r="K15" s="105">
        <v>10000</v>
      </c>
      <c r="L15" s="105"/>
      <c r="M15" s="105">
        <v>93420</v>
      </c>
      <c r="N15" s="105"/>
      <c r="O15" s="105"/>
      <c r="P15" s="105"/>
      <c r="Q15" s="105"/>
      <c r="R15" s="105"/>
      <c r="S15" s="105">
        <v>12780</v>
      </c>
      <c r="T15" s="105">
        <v>69840</v>
      </c>
      <c r="U15" s="105"/>
      <c r="V15" s="105">
        <v>20000</v>
      </c>
      <c r="W15" s="105">
        <v>9000</v>
      </c>
      <c r="X15" s="105"/>
      <c r="Y15" s="105"/>
      <c r="Z15" s="105"/>
      <c r="AA15" s="105"/>
    </row>
    <row r="16" spans="1:27" ht="33.75" customHeight="1">
      <c r="A16" s="69"/>
      <c r="B16" s="69"/>
      <c r="C16" s="69"/>
      <c r="D16" s="73" t="s">
        <v>119</v>
      </c>
      <c r="E16" s="105">
        <f>SUM(E6:E15)</f>
        <v>6391848</v>
      </c>
      <c r="F16" s="105">
        <f aca="true" t="shared" si="0" ref="F16:AA16">SUM(F6:F15)</f>
        <v>1270000</v>
      </c>
      <c r="G16" s="105">
        <f t="shared" si="0"/>
        <v>180000</v>
      </c>
      <c r="H16" s="105">
        <f t="shared" si="0"/>
        <v>0</v>
      </c>
      <c r="I16" s="105">
        <f t="shared" si="0"/>
        <v>164000</v>
      </c>
      <c r="J16" s="105">
        <f t="shared" si="0"/>
        <v>696000</v>
      </c>
      <c r="K16" s="105">
        <f t="shared" si="0"/>
        <v>420000</v>
      </c>
      <c r="L16" s="105">
        <f t="shared" si="0"/>
        <v>1238000</v>
      </c>
      <c r="M16" s="105">
        <f t="shared" si="0"/>
        <v>206840</v>
      </c>
      <c r="N16" s="105">
        <f t="shared" si="0"/>
        <v>80000</v>
      </c>
      <c r="O16" s="105">
        <f t="shared" si="0"/>
        <v>346000</v>
      </c>
      <c r="P16" s="105">
        <f t="shared" si="0"/>
        <v>400000</v>
      </c>
      <c r="Q16" s="105">
        <f t="shared" si="0"/>
        <v>700000</v>
      </c>
      <c r="R16" s="105">
        <f t="shared" si="0"/>
        <v>1160000</v>
      </c>
      <c r="S16" s="105">
        <f t="shared" si="0"/>
        <v>1462560</v>
      </c>
      <c r="T16" s="105">
        <f t="shared" si="0"/>
        <v>1932680</v>
      </c>
      <c r="U16" s="105">
        <f t="shared" si="0"/>
        <v>0</v>
      </c>
      <c r="V16" s="105">
        <f t="shared" si="0"/>
        <v>1700000</v>
      </c>
      <c r="W16" s="105">
        <f t="shared" si="0"/>
        <v>842000</v>
      </c>
      <c r="X16" s="105">
        <f t="shared" si="0"/>
        <v>800000</v>
      </c>
      <c r="Y16" s="105">
        <f t="shared" si="0"/>
        <v>0</v>
      </c>
      <c r="Z16" s="105">
        <f t="shared" si="0"/>
        <v>804000</v>
      </c>
      <c r="AA16" s="105">
        <f t="shared" si="0"/>
        <v>410000</v>
      </c>
    </row>
  </sheetData>
  <sheetProtection/>
  <mergeCells count="4">
    <mergeCell ref="A1:B1"/>
    <mergeCell ref="Z3:AA3"/>
    <mergeCell ref="D4:D5"/>
    <mergeCell ref="E4:AA4"/>
  </mergeCells>
  <printOptions horizontalCentered="1"/>
  <pageMargins left="0.35433070866141736" right="0.35433070866141736" top="0.5905511811023623" bottom="0.3937007874015748" header="0.5118110236220472" footer="0.5118110236220472"/>
  <pageSetup fitToHeight="100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D13" sqref="D13"/>
    </sheetView>
  </sheetViews>
  <sheetFormatPr defaultColWidth="6.875" defaultRowHeight="14.25" customHeight="1"/>
  <cols>
    <col min="1" max="3" width="5.00390625" style="6" customWidth="1"/>
    <col min="4" max="4" width="20.375" style="6" customWidth="1"/>
    <col min="5" max="5" width="29.125" style="6" customWidth="1"/>
    <col min="6" max="6" width="18.125" style="6" customWidth="1"/>
    <col min="7" max="7" width="20.375" style="6" customWidth="1"/>
    <col min="8" max="255" width="6.875" style="6" customWidth="1"/>
    <col min="256" max="16384" width="6.875" style="1" customWidth="1"/>
  </cols>
  <sheetData>
    <row r="1" spans="1:7" ht="24.75" customHeight="1">
      <c r="A1" s="78" t="s">
        <v>80</v>
      </c>
      <c r="B1" s="78"/>
      <c r="C1" s="7"/>
      <c r="D1" s="8"/>
      <c r="E1" s="8"/>
      <c r="F1" s="8"/>
      <c r="G1" s="8"/>
    </row>
    <row r="2" spans="1:7" s="5" customFormat="1" ht="21" customHeight="1">
      <c r="A2" s="9" t="s">
        <v>81</v>
      </c>
      <c r="B2" s="10"/>
      <c r="C2" s="10"/>
      <c r="D2" s="11"/>
      <c r="E2" s="11"/>
      <c r="F2" s="11"/>
      <c r="G2" s="11"/>
    </row>
    <row r="3" spans="4:7" s="5" customFormat="1" ht="16.5" customHeight="1">
      <c r="D3" s="8"/>
      <c r="E3" s="8"/>
      <c r="F3" s="8"/>
      <c r="G3" s="12" t="s">
        <v>2</v>
      </c>
    </row>
    <row r="4" spans="1:7" ht="20.25" customHeight="1">
      <c r="A4" s="79" t="s">
        <v>33</v>
      </c>
      <c r="B4" s="80"/>
      <c r="C4" s="81"/>
      <c r="D4" s="82" t="s">
        <v>34</v>
      </c>
      <c r="E4" s="82" t="s">
        <v>82</v>
      </c>
      <c r="F4" s="82" t="s">
        <v>6</v>
      </c>
      <c r="G4" s="82" t="s">
        <v>83</v>
      </c>
    </row>
    <row r="5" spans="1:7" ht="20.25" customHeight="1">
      <c r="A5" s="13" t="s">
        <v>36</v>
      </c>
      <c r="B5" s="13" t="s">
        <v>37</v>
      </c>
      <c r="C5" s="13" t="s">
        <v>38</v>
      </c>
      <c r="D5" s="83"/>
      <c r="E5" s="83"/>
      <c r="F5" s="83"/>
      <c r="G5" s="83"/>
    </row>
    <row r="6" spans="1:7" ht="27.75" customHeight="1">
      <c r="A6" s="56">
        <v>212</v>
      </c>
      <c r="B6" s="58" t="s">
        <v>94</v>
      </c>
      <c r="C6" s="58" t="s">
        <v>95</v>
      </c>
      <c r="D6" s="60" t="s">
        <v>96</v>
      </c>
      <c r="E6" s="60" t="s">
        <v>97</v>
      </c>
      <c r="F6" s="64">
        <v>150000</v>
      </c>
      <c r="G6" s="60" t="s">
        <v>98</v>
      </c>
    </row>
    <row r="7" spans="1:7" ht="27.75" customHeight="1">
      <c r="A7" s="59" t="s">
        <v>99</v>
      </c>
      <c r="B7" s="59" t="s">
        <v>95</v>
      </c>
      <c r="C7" s="59" t="s">
        <v>100</v>
      </c>
      <c r="D7" s="61" t="s">
        <v>101</v>
      </c>
      <c r="E7" s="63" t="s">
        <v>102</v>
      </c>
      <c r="F7" s="65">
        <v>3000000</v>
      </c>
      <c r="G7" s="60" t="s">
        <v>98</v>
      </c>
    </row>
    <row r="8" spans="1:7" ht="27.75" customHeight="1">
      <c r="A8" s="59" t="s">
        <v>99</v>
      </c>
      <c r="B8" s="59" t="s">
        <v>95</v>
      </c>
      <c r="C8" s="59" t="s">
        <v>100</v>
      </c>
      <c r="D8" s="67" t="s">
        <v>103</v>
      </c>
      <c r="E8" s="67" t="s">
        <v>104</v>
      </c>
      <c r="F8" s="66">
        <v>200000</v>
      </c>
      <c r="G8" s="60" t="s">
        <v>98</v>
      </c>
    </row>
    <row r="9" spans="1:7" ht="27.75" customHeight="1">
      <c r="A9" s="59" t="s">
        <v>99</v>
      </c>
      <c r="B9" s="59" t="s">
        <v>95</v>
      </c>
      <c r="C9" s="59" t="s">
        <v>100</v>
      </c>
      <c r="D9" s="67" t="s">
        <v>105</v>
      </c>
      <c r="E9" s="67" t="s">
        <v>104</v>
      </c>
      <c r="F9" s="66">
        <v>200000</v>
      </c>
      <c r="G9" s="60" t="s">
        <v>98</v>
      </c>
    </row>
    <row r="10" spans="1:7" ht="27.75" customHeight="1">
      <c r="A10" s="59" t="s">
        <v>99</v>
      </c>
      <c r="B10" s="59" t="s">
        <v>95</v>
      </c>
      <c r="C10" s="59" t="s">
        <v>100</v>
      </c>
      <c r="D10" s="67" t="s">
        <v>106</v>
      </c>
      <c r="E10" s="67" t="s">
        <v>107</v>
      </c>
      <c r="F10" s="66">
        <v>1300000</v>
      </c>
      <c r="G10" s="60" t="s">
        <v>98</v>
      </c>
    </row>
    <row r="11" spans="1:7" ht="27.75" customHeight="1">
      <c r="A11" s="68" t="s">
        <v>99</v>
      </c>
      <c r="B11" s="68" t="s">
        <v>95</v>
      </c>
      <c r="C11" s="68" t="s">
        <v>108</v>
      </c>
      <c r="D11" s="67" t="s">
        <v>109</v>
      </c>
      <c r="E11" s="67" t="s">
        <v>110</v>
      </c>
      <c r="F11" s="66">
        <v>500000</v>
      </c>
      <c r="G11" s="60" t="s">
        <v>98</v>
      </c>
    </row>
    <row r="12" spans="1:7" ht="27.75" customHeight="1">
      <c r="A12" s="68" t="s">
        <v>99</v>
      </c>
      <c r="B12" s="68" t="s">
        <v>95</v>
      </c>
      <c r="C12" s="68" t="s">
        <v>108</v>
      </c>
      <c r="D12" s="67" t="s">
        <v>114</v>
      </c>
      <c r="E12" s="67" t="s">
        <v>110</v>
      </c>
      <c r="F12" s="66">
        <v>300000</v>
      </c>
      <c r="G12" s="60" t="s">
        <v>98</v>
      </c>
    </row>
    <row r="13" spans="1:7" ht="27.75" customHeight="1">
      <c r="A13" s="68" t="s">
        <v>99</v>
      </c>
      <c r="B13" s="68" t="s">
        <v>95</v>
      </c>
      <c r="C13" s="68" t="s">
        <v>108</v>
      </c>
      <c r="D13" s="67" t="s">
        <v>115</v>
      </c>
      <c r="E13" s="67" t="s">
        <v>116</v>
      </c>
      <c r="F13" s="66">
        <v>320000</v>
      </c>
      <c r="G13" s="67" t="s">
        <v>118</v>
      </c>
    </row>
    <row r="14" spans="1:7" ht="27.75" customHeight="1">
      <c r="A14" s="68" t="s">
        <v>111</v>
      </c>
      <c r="B14" s="68" t="s">
        <v>112</v>
      </c>
      <c r="C14" s="68" t="s">
        <v>113</v>
      </c>
      <c r="D14" s="67" t="s">
        <v>117</v>
      </c>
      <c r="E14" s="67" t="s">
        <v>116</v>
      </c>
      <c r="F14" s="66">
        <v>200000</v>
      </c>
      <c r="G14" s="67" t="s">
        <v>118</v>
      </c>
    </row>
    <row r="15" spans="1:7" ht="27.75" customHeight="1">
      <c r="A15" s="57"/>
      <c r="B15" s="57"/>
      <c r="C15" s="57"/>
      <c r="D15" s="67" t="s">
        <v>119</v>
      </c>
      <c r="E15" s="62"/>
      <c r="F15" s="66">
        <f>SUM(F6:F14)</f>
        <v>6170000</v>
      </c>
      <c r="G15" s="62"/>
    </row>
  </sheetData>
  <sheetProtection/>
  <mergeCells count="6">
    <mergeCell ref="A1:B1"/>
    <mergeCell ref="A4:C4"/>
    <mergeCell ref="D4:D5"/>
    <mergeCell ref="E4:E5"/>
    <mergeCell ref="F4:F5"/>
    <mergeCell ref="G4:G5"/>
  </mergeCells>
  <printOptions horizontalCentered="1"/>
  <pageMargins left="0.54" right="0.5511811023622047" top="0.58" bottom="0.5905511811023623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50.875" style="1" customWidth="1"/>
    <col min="2" max="2" width="47.625" style="1" customWidth="1"/>
    <col min="3" max="3" width="9.00390625" style="1" bestFit="1" customWidth="1"/>
    <col min="4" max="16384" width="9.00390625" style="1" customWidth="1"/>
  </cols>
  <sheetData>
    <row r="1" spans="1:2" ht="18.75" customHeight="1">
      <c r="A1" s="111" t="s">
        <v>84</v>
      </c>
      <c r="B1" s="111"/>
    </row>
    <row r="2" spans="1:2" ht="41.25" customHeight="1">
      <c r="A2" s="84" t="s">
        <v>85</v>
      </c>
      <c r="B2" s="84"/>
    </row>
    <row r="3" spans="1:2" ht="14.25">
      <c r="A3" s="3"/>
      <c r="B3" s="4" t="s">
        <v>2</v>
      </c>
    </row>
    <row r="4" spans="1:2" ht="45.75" customHeight="1">
      <c r="A4" s="112" t="s">
        <v>86</v>
      </c>
      <c r="B4" s="113" t="s">
        <v>87</v>
      </c>
    </row>
    <row r="5" spans="1:2" ht="45.75" customHeight="1">
      <c r="A5" s="114" t="s">
        <v>88</v>
      </c>
      <c r="B5" s="115">
        <f>B6+B7+B8</f>
        <v>1152280</v>
      </c>
    </row>
    <row r="6" spans="1:2" ht="45.75" customHeight="1">
      <c r="A6" s="116" t="s">
        <v>89</v>
      </c>
      <c r="B6" s="117">
        <v>0</v>
      </c>
    </row>
    <row r="7" spans="1:2" ht="45.75" customHeight="1">
      <c r="A7" s="116" t="s">
        <v>90</v>
      </c>
      <c r="B7" s="117">
        <v>421000</v>
      </c>
    </row>
    <row r="8" spans="1:2" ht="45.75" customHeight="1">
      <c r="A8" s="116" t="s">
        <v>91</v>
      </c>
      <c r="B8" s="117">
        <v>731280</v>
      </c>
    </row>
    <row r="9" spans="1:2" ht="45.75" customHeight="1">
      <c r="A9" s="116" t="s">
        <v>92</v>
      </c>
      <c r="B9" s="117">
        <v>731280</v>
      </c>
    </row>
    <row r="10" spans="1:2" ht="45.75" customHeight="1">
      <c r="A10" s="116" t="s">
        <v>93</v>
      </c>
      <c r="B10" s="118"/>
    </row>
  </sheetData>
  <sheetProtection/>
  <mergeCells count="2">
    <mergeCell ref="A1:B1"/>
    <mergeCell ref="A2:B2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马安峰</dc:creator>
  <cp:keywords/>
  <dc:description/>
  <cp:lastModifiedBy>zzcz165</cp:lastModifiedBy>
  <cp:lastPrinted>2016-03-29T01:48:04Z</cp:lastPrinted>
  <dcterms:created xsi:type="dcterms:W3CDTF">2015-02-03T02:33:46Z</dcterms:created>
  <dcterms:modified xsi:type="dcterms:W3CDTF">2016-03-29T02:02:21Z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EDOID">
    <vt:r8>3215580</vt:r8>
  </property>
</Properties>
</file>