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6" activeTab="8"/>
  </bookViews>
  <sheets>
    <sheet name="部门收支总体情况表1" sheetId="1" r:id="rId1"/>
    <sheet name="部门收入总体情况表2" sheetId="2" r:id="rId2"/>
    <sheet name="部门支出总体情况表3" sheetId="3" r:id="rId3"/>
    <sheet name="财政拨款收支总体情况表4" sheetId="4" r:id="rId4"/>
    <sheet name="一般公共预算支出情况表5" sheetId="5" r:id="rId5"/>
    <sheet name="一般公共预算基本支出情况6" sheetId="6" r:id="rId6"/>
    <sheet name="一般公共预算“三公”7" sheetId="7" r:id="rId7"/>
    <sheet name="政府性基金预算支出情况表8" sheetId="8" r:id="rId8"/>
    <sheet name="人员表9" sheetId="9" r:id="rId9"/>
    <sheet name="运转表10" sheetId="10" r:id="rId10"/>
    <sheet name="专项表11" sheetId="11" r:id="rId11"/>
  </sheets>
  <calcPr calcId="124519"/>
</workbook>
</file>

<file path=xl/calcChain.xml><?xml version="1.0" encoding="utf-8"?>
<calcChain xmlns="http://schemas.openxmlformats.org/spreadsheetml/2006/main">
  <c r="E13" i="6"/>
  <c r="E8"/>
  <c r="R10" i="9"/>
  <c r="G10"/>
  <c r="G7" s="1"/>
  <c r="F10"/>
  <c r="F7" s="1"/>
  <c r="R8"/>
  <c r="J8"/>
  <c r="R7"/>
  <c r="O7"/>
  <c r="J7"/>
  <c r="I7" s="1"/>
  <c r="H7"/>
  <c r="F6" i="11"/>
  <c r="S7" i="10"/>
  <c r="B5" i="7"/>
  <c r="E7" i="9" l="1"/>
</calcChain>
</file>

<file path=xl/sharedStrings.xml><?xml version="1.0" encoding="utf-8"?>
<sst xmlns="http://schemas.openxmlformats.org/spreadsheetml/2006/main" count="363" uniqueCount="164">
  <si>
    <t>附表1：</t>
  </si>
  <si>
    <t>单位：元</t>
  </si>
  <si>
    <t>收入</t>
  </si>
  <si>
    <t>支出</t>
  </si>
  <si>
    <t>项目</t>
  </si>
  <si>
    <t>金额</t>
  </si>
  <si>
    <t>一、财政拨款</t>
  </si>
  <si>
    <t>一、基本支出</t>
  </si>
  <si>
    <t>二、国库管理的非税收入</t>
  </si>
  <si>
    <t xml:space="preserve">    1、工资福利支出</t>
  </si>
  <si>
    <t xml:space="preserve">      专项收入</t>
  </si>
  <si>
    <t xml:space="preserve">    2、对个人和家庭的补助支出</t>
  </si>
  <si>
    <t xml:space="preserve">      行政事业性收费收入</t>
  </si>
  <si>
    <t xml:space="preserve">    3、公用及运转支出</t>
  </si>
  <si>
    <t xml:space="preserve">      国有资本经营收入</t>
  </si>
  <si>
    <t>二、项目支出</t>
  </si>
  <si>
    <t xml:space="preserve">      国有资源资产有偿使用收入</t>
  </si>
  <si>
    <t xml:space="preserve">    1、社会事业和经济发展项目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</si>
  <si>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政府住房基金收入</t>
    </r>
  </si>
  <si>
    <t xml:space="preserve">    2、债务项目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</si>
  <si>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捐赠收入</t>
    </r>
  </si>
  <si>
    <t xml:space="preserve">    3、基本建设项目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</si>
  <si>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其他收入</t>
    </r>
  </si>
  <si>
    <t xml:space="preserve">    4、其他项目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</si>
  <si>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政府性基金收入</t>
    </r>
  </si>
  <si>
    <t>三、财政专户管理的非税收入</t>
  </si>
  <si>
    <t>四、其他各项收入</t>
  </si>
  <si>
    <t>五、上级转移支付</t>
  </si>
  <si>
    <r>
      <t>本年收入合计</t>
    </r>
    <r>
      <rPr>
        <sz val="11"/>
        <color theme="1"/>
        <rFont val="宋体"/>
        <family val="2"/>
        <charset val="134"/>
        <scheme val="minor"/>
      </rPr>
      <t xml:space="preserve">         </t>
    </r>
  </si>
  <si>
    <t>本年支出合计</t>
  </si>
  <si>
    <t>郑州市地震局2016年财政预算收支总表</t>
    <phoneticPr fontId="1" type="noConversion"/>
  </si>
  <si>
    <t>郑州市地震局2016年财政预算收支总表</t>
    <phoneticPr fontId="1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</si>
  <si>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政府住房基金收入</t>
    </r>
    <phoneticPr fontId="4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</si>
  <si>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捐赠收入</t>
    </r>
    <phoneticPr fontId="4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</si>
  <si>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其他收入</t>
    </r>
    <phoneticPr fontId="4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</si>
  <si>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政府性基金收入</t>
    </r>
    <phoneticPr fontId="4" type="noConversion"/>
  </si>
  <si>
    <t>本年收入合计</t>
  </si>
  <si>
    <t>郑州市地震局2016年财政预算收支总表</t>
    <phoneticPr fontId="4" type="noConversion"/>
  </si>
  <si>
    <t>附表5：</t>
  </si>
  <si>
    <t>2016年“三公”经费预算支出计表</t>
  </si>
  <si>
    <t>项     目</t>
  </si>
  <si>
    <t>“三公”经费预算数</t>
  </si>
  <si>
    <t>合    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</si>
  <si>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</si>
  <si>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</si>
  <si>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</si>
  <si>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</si>
  <si>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</t>
  </si>
  <si>
    <t>附表3：</t>
  </si>
  <si>
    <t>2016年财政预算公用及运转支出表</t>
  </si>
  <si>
    <t>科目代码</t>
  </si>
  <si>
    <t>功能科目（单位）</t>
  </si>
  <si>
    <t>公用及运转支出</t>
  </si>
  <si>
    <t>类</t>
  </si>
  <si>
    <t>款</t>
  </si>
  <si>
    <t>项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</si>
  <si>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</si>
  <si>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</si>
  <si>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</si>
  <si>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</si>
  <si>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</si>
  <si>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</si>
  <si>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</si>
  <si>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</si>
  <si>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租赁费</t>
  </si>
  <si>
    <t xml:space="preserve"> 劳务费</t>
  </si>
  <si>
    <t xml:space="preserve"> 工会经费</t>
  </si>
  <si>
    <t xml:space="preserve"> 福利费</t>
  </si>
  <si>
    <t xml:space="preserve"> 会议费</t>
  </si>
  <si>
    <t xml:space="preserve"> 培训费</t>
  </si>
  <si>
    <t>公务用车运行维护费</t>
  </si>
  <si>
    <t xml:space="preserve"> 物业管理费</t>
  </si>
  <si>
    <t xml:space="preserve"> 差旅费</t>
  </si>
  <si>
    <t xml:space="preserve"> 其他交通费用</t>
  </si>
  <si>
    <t xml:space="preserve"> 公务接待费</t>
  </si>
  <si>
    <t xml:space="preserve"> 维修(护)费</t>
  </si>
  <si>
    <t xml:space="preserve"> 专用材料费</t>
  </si>
  <si>
    <t xml:space="preserve"> 小型购置费</t>
  </si>
  <si>
    <t xml:space="preserve"> 委托业务费</t>
  </si>
  <si>
    <r>
      <t>0</t>
    </r>
    <r>
      <rPr>
        <sz val="9"/>
        <rFont val="宋体"/>
        <family val="3"/>
        <charset val="134"/>
      </rPr>
      <t>4</t>
    </r>
  </si>
  <si>
    <r>
      <t>0</t>
    </r>
    <r>
      <rPr>
        <sz val="9"/>
        <rFont val="宋体"/>
        <family val="3"/>
        <charset val="134"/>
      </rPr>
      <t>2</t>
    </r>
  </si>
  <si>
    <t>郑州市地震局</t>
  </si>
  <si>
    <t>附表4：</t>
  </si>
  <si>
    <t>2016年财政预算项目支出表</t>
  </si>
  <si>
    <t>项目名称</t>
  </si>
  <si>
    <t>经济科目名称</t>
  </si>
  <si>
    <t>一般行政管理事务</t>
  </si>
  <si>
    <t>台站办公设备购置</t>
  </si>
  <si>
    <t>04</t>
  </si>
  <si>
    <t>地震监测</t>
  </si>
  <si>
    <t>地震台运转费</t>
  </si>
  <si>
    <t>台站监测预报费</t>
  </si>
  <si>
    <t>05</t>
  </si>
  <si>
    <t>地震预测预报</t>
  </si>
  <si>
    <t>预报预测</t>
  </si>
  <si>
    <t>06</t>
  </si>
  <si>
    <t>地震灾害预防</t>
  </si>
  <si>
    <t>灾害预防</t>
  </si>
  <si>
    <t>07</t>
  </si>
  <si>
    <t>地震应急救援</t>
  </si>
  <si>
    <t>应急救援</t>
  </si>
  <si>
    <t>10</t>
  </si>
  <si>
    <t>防震减灾基础管理</t>
  </si>
  <si>
    <t>台站建设及维护</t>
  </si>
  <si>
    <t>附表2：</t>
  </si>
  <si>
    <t>2016年财政预算人员支出表</t>
  </si>
  <si>
    <t>人员支出</t>
  </si>
  <si>
    <t>工资福利支出</t>
  </si>
  <si>
    <t>对个人和家庭的补助</t>
  </si>
  <si>
    <t>小计</t>
  </si>
  <si>
    <t>基本工资</t>
  </si>
  <si>
    <t>社会保障缴费</t>
  </si>
  <si>
    <t>其他工资福利支出</t>
  </si>
  <si>
    <t>离退休费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</si>
  <si>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</si>
  <si>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</si>
  <si>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</si>
  <si>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</si>
  <si>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</si>
  <si>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</si>
  <si>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</si>
  <si>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其他对个人和家庭的补助支出</t>
  </si>
  <si>
    <r>
      <t>0</t>
    </r>
    <r>
      <rPr>
        <sz val="11"/>
        <color theme="1"/>
        <rFont val="宋体"/>
        <family val="2"/>
        <charset val="134"/>
        <scheme val="minor"/>
      </rPr>
      <t>5</t>
    </r>
  </si>
  <si>
    <r>
      <t>0</t>
    </r>
    <r>
      <rPr>
        <sz val="11"/>
        <color theme="1"/>
        <rFont val="宋体"/>
        <family val="2"/>
        <charset val="134"/>
        <scheme val="minor"/>
      </rPr>
      <t>2</t>
    </r>
  </si>
  <si>
    <t>事业单位离退休</t>
  </si>
  <si>
    <r>
      <t>2</t>
    </r>
    <r>
      <rPr>
        <sz val="11"/>
        <color theme="1"/>
        <rFont val="宋体"/>
        <family val="2"/>
        <charset val="134"/>
        <scheme val="minor"/>
      </rPr>
      <t>10</t>
    </r>
  </si>
  <si>
    <t>事业单位医疗</t>
  </si>
  <si>
    <r>
      <t>2</t>
    </r>
    <r>
      <rPr>
        <sz val="11"/>
        <color theme="1"/>
        <rFont val="宋体"/>
        <family val="2"/>
        <charset val="134"/>
        <scheme val="minor"/>
      </rPr>
      <t>20</t>
    </r>
  </si>
  <si>
    <t>一般行政管理事务（地震事务）</t>
  </si>
  <si>
    <r>
      <t>2</t>
    </r>
    <r>
      <rPr>
        <sz val="11"/>
        <color theme="1"/>
        <rFont val="宋体"/>
        <family val="2"/>
        <charset val="134"/>
        <scheme val="minor"/>
      </rPr>
      <t>21</t>
    </r>
  </si>
  <si>
    <r>
      <t>0</t>
    </r>
    <r>
      <rPr>
        <sz val="11"/>
        <color theme="1"/>
        <rFont val="宋体"/>
        <family val="2"/>
        <charset val="134"/>
        <scheme val="minor"/>
      </rPr>
      <t>1</t>
    </r>
  </si>
  <si>
    <t>项        目</t>
  </si>
  <si>
    <t>支        出</t>
  </si>
  <si>
    <t>支出合计</t>
  </si>
  <si>
    <t>商品和服务支出</t>
    <phoneticPr fontId="4" type="noConversion"/>
  </si>
  <si>
    <t>项目支出</t>
  </si>
  <si>
    <t>对个人和家庭的补助支出</t>
  </si>
  <si>
    <t>**</t>
  </si>
  <si>
    <t>郑州市地震局支出分类汇总预算表</t>
    <phoneticPr fontId="4" type="noConversion"/>
  </si>
  <si>
    <t>郑州市地震局机关</t>
    <phoneticPr fontId="1" type="noConversion"/>
  </si>
  <si>
    <t>220</t>
    <phoneticPr fontId="1" type="noConversion"/>
  </si>
  <si>
    <t>210</t>
    <phoneticPr fontId="1" type="noConversion"/>
  </si>
  <si>
    <t>221</t>
    <phoneticPr fontId="1" type="noConversion"/>
  </si>
  <si>
    <t>04</t>
    <phoneticPr fontId="1" type="noConversion"/>
  </si>
  <si>
    <t>05</t>
    <phoneticPr fontId="1" type="noConversion"/>
  </si>
  <si>
    <t>02</t>
    <phoneticPr fontId="1" type="noConversion"/>
  </si>
  <si>
    <t>01</t>
    <phoneticPr fontId="1" type="noConversion"/>
  </si>
  <si>
    <t>地震预测预报</t>
    <phoneticPr fontId="1" type="noConversion"/>
  </si>
  <si>
    <t>事业单位医疗</t>
    <phoneticPr fontId="1" type="noConversion"/>
  </si>
  <si>
    <t>住房公积金</t>
    <phoneticPr fontId="1" type="noConversion"/>
  </si>
  <si>
    <t>防震减灾基础管理</t>
    <phoneticPr fontId="1" type="noConversion"/>
  </si>
  <si>
    <t>地震应急救援</t>
    <phoneticPr fontId="1" type="noConversion"/>
  </si>
  <si>
    <t>地震灾害预防</t>
    <phoneticPr fontId="1" type="noConversion"/>
  </si>
  <si>
    <t>地震监测</t>
    <phoneticPr fontId="1" type="noConversion"/>
  </si>
  <si>
    <t>事业单位离退休</t>
    <phoneticPr fontId="1" type="noConversion"/>
  </si>
  <si>
    <t>郑州市防震减灾中心</t>
    <phoneticPr fontId="1" type="noConversion"/>
  </si>
  <si>
    <t>一般行政管理事务（地震事务）</t>
    <phoneticPr fontId="1" type="noConversion"/>
  </si>
  <si>
    <t>208</t>
    <phoneticPr fontId="1" type="noConversion"/>
  </si>
  <si>
    <t>10</t>
    <phoneticPr fontId="1" type="noConversion"/>
  </si>
  <si>
    <t>07</t>
    <phoneticPr fontId="1" type="noConversion"/>
  </si>
  <si>
    <t>06</t>
    <phoneticPr fontId="1" type="noConversion"/>
  </si>
  <si>
    <t>商品和服务支出</t>
  </si>
  <si>
    <t>郑州市地震局2016局支出分类汇总预算表</t>
    <phoneticPr fontId="1" type="noConversion"/>
  </si>
  <si>
    <t>郑州市地震局2016政府性基金预算支出表</t>
    <phoneticPr fontId="4" type="noConversion"/>
  </si>
</sst>
</file>

<file path=xl/styles.xml><?xml version="1.0" encoding="utf-8"?>
<styleSheet xmlns="http://schemas.openxmlformats.org/spreadsheetml/2006/main">
  <numFmts count="6">
    <numFmt numFmtId="176" formatCode="#,##0;[Red]#,##0"/>
    <numFmt numFmtId="177" formatCode="#,##0_);[Red]\(#,##0\)"/>
    <numFmt numFmtId="178" formatCode="#,##0_ ;[Red]\-#,##0\ "/>
    <numFmt numFmtId="179" formatCode="0.00_);[Red]\(0.00\)"/>
    <numFmt numFmtId="180" formatCode="#,##0_ "/>
    <numFmt numFmtId="181" formatCode="#,##0.000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</cellStyleXfs>
  <cellXfs count="166">
    <xf numFmtId="0" fontId="0" fillId="0" borderId="0" xfId="0">
      <alignment vertical="center"/>
    </xf>
    <xf numFmtId="176" fontId="3" fillId="0" borderId="0" xfId="1" applyNumberFormat="1" applyFont="1" applyFill="1" applyAlignment="1">
      <alignment vertical="center"/>
    </xf>
    <xf numFmtId="0" fontId="2" fillId="0" borderId="0" xfId="1" applyFill="1">
      <alignment vertical="center"/>
    </xf>
    <xf numFmtId="0" fontId="3" fillId="0" borderId="0" xfId="2" applyFont="1" applyFill="1" applyAlignment="1">
      <alignment horizontal="right" vertical="top"/>
    </xf>
    <xf numFmtId="0" fontId="4" fillId="0" borderId="0" xfId="2" applyFill="1"/>
    <xf numFmtId="0" fontId="5" fillId="0" borderId="0" xfId="3" applyNumberFormat="1" applyFont="1" applyFill="1" applyAlignment="1" applyProtection="1">
      <alignment horizontal="centerContinuous" vertical="center"/>
    </xf>
    <xf numFmtId="0" fontId="5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49" fontId="4" fillId="0" borderId="1" xfId="2" applyNumberFormat="1" applyFont="1" applyFill="1" applyBorder="1" applyAlignment="1" applyProtection="1"/>
    <xf numFmtId="0" fontId="4" fillId="0" borderId="0" xfId="1" applyFont="1" applyFill="1" applyAlignment="1">
      <alignment horizontal="right"/>
    </xf>
    <xf numFmtId="0" fontId="0" fillId="0" borderId="4" xfId="1" applyNumberFormat="1" applyFont="1" applyFill="1" applyBorder="1" applyAlignment="1" applyProtection="1">
      <alignment horizontal="center" vertical="center"/>
    </xf>
    <xf numFmtId="0" fontId="0" fillId="0" borderId="2" xfId="1" applyFont="1" applyFill="1" applyBorder="1">
      <alignment vertical="center"/>
    </xf>
    <xf numFmtId="177" fontId="4" fillId="0" borderId="5" xfId="2" applyNumberFormat="1" applyFont="1" applyFill="1" applyBorder="1" applyAlignment="1" applyProtection="1">
      <alignment horizontal="right" vertical="center"/>
    </xf>
    <xf numFmtId="0" fontId="0" fillId="0" borderId="5" xfId="1" applyFont="1" applyFill="1" applyBorder="1">
      <alignment vertical="center"/>
    </xf>
    <xf numFmtId="178" fontId="4" fillId="0" borderId="5" xfId="2" applyNumberFormat="1" applyFont="1" applyFill="1" applyBorder="1" applyAlignment="1" applyProtection="1">
      <alignment horizontal="right" vertical="center"/>
    </xf>
    <xf numFmtId="177" fontId="4" fillId="0" borderId="6" xfId="2" applyNumberFormat="1" applyFont="1" applyFill="1" applyBorder="1" applyAlignment="1" applyProtection="1">
      <alignment horizontal="right" vertical="center"/>
    </xf>
    <xf numFmtId="0" fontId="0" fillId="0" borderId="5" xfId="2" applyFont="1" applyFill="1" applyBorder="1" applyAlignment="1">
      <alignment vertical="center"/>
    </xf>
    <xf numFmtId="178" fontId="4" fillId="0" borderId="4" xfId="2" applyNumberFormat="1" applyFont="1" applyFill="1" applyBorder="1" applyAlignment="1" applyProtection="1">
      <alignment horizontal="right" vertical="center"/>
    </xf>
    <xf numFmtId="178" fontId="4" fillId="0" borderId="6" xfId="2" applyNumberFormat="1" applyFont="1" applyFill="1" applyBorder="1" applyAlignment="1" applyProtection="1">
      <alignment horizontal="right" vertical="center"/>
    </xf>
    <xf numFmtId="177" fontId="4" fillId="0" borderId="4" xfId="2" applyNumberFormat="1" applyFont="1" applyFill="1" applyBorder="1" applyAlignment="1" applyProtection="1">
      <alignment horizontal="right" vertical="center"/>
    </xf>
    <xf numFmtId="0" fontId="0" fillId="0" borderId="2" xfId="1" applyFont="1" applyFill="1" applyBorder="1" applyAlignment="1">
      <alignment horizontal="left" vertical="center"/>
    </xf>
    <xf numFmtId="177" fontId="4" fillId="0" borderId="7" xfId="2" applyNumberFormat="1" applyFont="1" applyFill="1" applyBorder="1" applyAlignment="1" applyProtection="1">
      <alignment horizontal="right" vertical="center"/>
    </xf>
    <xf numFmtId="0" fontId="0" fillId="0" borderId="4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right" vertical="center"/>
    </xf>
    <xf numFmtId="0" fontId="4" fillId="0" borderId="5" xfId="2" applyFill="1" applyBorder="1"/>
    <xf numFmtId="0" fontId="0" fillId="0" borderId="2" xfId="2" applyFont="1" applyFill="1" applyBorder="1" applyAlignment="1">
      <alignment horizontal="left" vertical="center"/>
    </xf>
    <xf numFmtId="177" fontId="4" fillId="0" borderId="5" xfId="1" applyNumberFormat="1" applyFont="1" applyFill="1" applyBorder="1" applyAlignment="1" applyProtection="1">
      <alignment horizontal="right" vertical="center"/>
    </xf>
    <xf numFmtId="0" fontId="4" fillId="0" borderId="3" xfId="2" applyFill="1" applyBorder="1"/>
    <xf numFmtId="177" fontId="4" fillId="0" borderId="7" xfId="1" applyNumberFormat="1" applyFont="1" applyFill="1" applyBorder="1" applyAlignment="1" applyProtection="1">
      <alignment horizontal="right" vertical="center"/>
    </xf>
    <xf numFmtId="177" fontId="4" fillId="0" borderId="4" xfId="1" applyNumberFormat="1" applyFont="1" applyFill="1" applyBorder="1" applyAlignment="1" applyProtection="1">
      <alignment horizontal="right" vertical="center"/>
    </xf>
    <xf numFmtId="3" fontId="0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ill="1" applyBorder="1" applyAlignment="1">
      <alignment horizontal="center" vertical="center"/>
    </xf>
    <xf numFmtId="0" fontId="2" fillId="0" borderId="0" xfId="1" applyFill="1" applyAlignment="1">
      <alignment horizontal="right" vertical="center"/>
    </xf>
    <xf numFmtId="0" fontId="2" fillId="0" borderId="2" xfId="4" applyFont="1" applyFill="1" applyBorder="1">
      <alignment vertical="center"/>
    </xf>
    <xf numFmtId="0" fontId="2" fillId="0" borderId="5" xfId="4" applyFont="1" applyFill="1" applyBorder="1">
      <alignment vertical="center"/>
    </xf>
    <xf numFmtId="176" fontId="3" fillId="0" borderId="0" xfId="4" applyNumberFormat="1" applyFont="1" applyFill="1" applyAlignment="1">
      <alignment vertical="center"/>
    </xf>
    <xf numFmtId="0" fontId="2" fillId="0" borderId="0" xfId="4" applyFill="1">
      <alignment vertical="center"/>
    </xf>
    <xf numFmtId="0" fontId="2" fillId="0" borderId="0" xfId="4">
      <alignment vertical="center"/>
    </xf>
    <xf numFmtId="0" fontId="4" fillId="0" borderId="0" xfId="2"/>
    <xf numFmtId="0" fontId="4" fillId="0" borderId="0" xfId="4" applyFont="1" applyAlignment="1">
      <alignment horizontal="right"/>
    </xf>
    <xf numFmtId="0" fontId="2" fillId="0" borderId="8" xfId="4" applyNumberFormat="1" applyFont="1" applyFill="1" applyBorder="1" applyAlignment="1" applyProtection="1">
      <alignment horizontal="centerContinuous" vertical="center"/>
    </xf>
    <xf numFmtId="0" fontId="2" fillId="0" borderId="9" xfId="4" applyNumberFormat="1" applyFont="1" applyFill="1" applyBorder="1" applyAlignment="1" applyProtection="1">
      <alignment horizontal="centerContinuous" vertical="center"/>
    </xf>
    <xf numFmtId="0" fontId="2" fillId="0" borderId="4" xfId="4" applyNumberFormat="1" applyFont="1" applyFill="1" applyBorder="1" applyAlignment="1" applyProtection="1">
      <alignment horizontal="center" vertical="center"/>
    </xf>
    <xf numFmtId="0" fontId="2" fillId="0" borderId="2" xfId="5" applyFont="1" applyFill="1" applyBorder="1">
      <alignment vertical="center"/>
    </xf>
    <xf numFmtId="0" fontId="2" fillId="0" borderId="2" xfId="5" applyFont="1" applyFill="1" applyBorder="1" applyAlignment="1">
      <alignment horizontal="left" vertical="center"/>
    </xf>
    <xf numFmtId="3" fontId="2" fillId="0" borderId="0" xfId="4" applyNumberFormat="1" applyFill="1">
      <alignment vertical="center"/>
    </xf>
    <xf numFmtId="177" fontId="4" fillId="0" borderId="4" xfId="4" applyNumberFormat="1" applyFont="1" applyFill="1" applyBorder="1" applyAlignment="1" applyProtection="1">
      <alignment horizontal="right" vertical="center"/>
    </xf>
    <xf numFmtId="0" fontId="2" fillId="0" borderId="2" xfId="4" applyFont="1" applyFill="1" applyBorder="1" applyAlignment="1">
      <alignment horizontal="left" vertical="center"/>
    </xf>
    <xf numFmtId="177" fontId="4" fillId="0" borderId="5" xfId="4" applyNumberFormat="1" applyFont="1" applyFill="1" applyBorder="1" applyAlignment="1" applyProtection="1">
      <alignment horizontal="right" vertical="center"/>
    </xf>
    <xf numFmtId="0" fontId="2" fillId="0" borderId="2" xfId="2" applyFont="1" applyFill="1" applyBorder="1"/>
    <xf numFmtId="177" fontId="4" fillId="0" borderId="6" xfId="4" applyNumberFormat="1" applyFont="1" applyFill="1" applyBorder="1" applyAlignment="1">
      <alignment horizontal="right" vertical="center"/>
    </xf>
    <xf numFmtId="177" fontId="4" fillId="0" borderId="5" xfId="4" applyNumberFormat="1" applyFont="1" applyFill="1" applyBorder="1" applyAlignment="1">
      <alignment horizontal="right" vertical="center"/>
    </xf>
    <xf numFmtId="0" fontId="2" fillId="0" borderId="2" xfId="4" applyFill="1" applyBorder="1">
      <alignment vertical="center"/>
    </xf>
    <xf numFmtId="177" fontId="4" fillId="0" borderId="4" xfId="4" applyNumberFormat="1" applyFont="1" applyFill="1" applyBorder="1" applyAlignment="1">
      <alignment horizontal="right" vertical="center"/>
    </xf>
    <xf numFmtId="3" fontId="2" fillId="0" borderId="2" xfId="4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179" fontId="4" fillId="0" borderId="0" xfId="0" applyNumberFormat="1" applyFont="1" applyFill="1" applyAlignment="1" applyProtection="1">
      <alignment horizontal="right" vertical="center"/>
    </xf>
    <xf numFmtId="0" fontId="10" fillId="0" borderId="5" xfId="0" applyFont="1" applyFill="1" applyBorder="1" applyAlignment="1">
      <alignment horizontal="center" vertical="center" wrapText="1"/>
    </xf>
    <xf numFmtId="179" fontId="10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9" fontId="4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>
      <alignment vertical="center"/>
    </xf>
    <xf numFmtId="179" fontId="4" fillId="0" borderId="5" xfId="0" applyNumberFormat="1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center" vertical="center"/>
    </xf>
    <xf numFmtId="179" fontId="0" fillId="0" borderId="0" xfId="0" applyNumberFormat="1" applyFill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4" fillId="0" borderId="0" xfId="3" applyFont="1" applyFill="1"/>
    <xf numFmtId="49" fontId="4" fillId="0" borderId="0" xfId="2" applyNumberFormat="1" applyFont="1" applyFill="1" applyBorder="1" applyAlignment="1" applyProtection="1"/>
    <xf numFmtId="0" fontId="0" fillId="0" borderId="0" xfId="1" applyFont="1" applyFill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/>
    <xf numFmtId="0" fontId="0" fillId="0" borderId="5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>
      <alignment vertical="center"/>
    </xf>
    <xf numFmtId="178" fontId="4" fillId="0" borderId="5" xfId="0" applyNumberFormat="1" applyFont="1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4" fillId="0" borderId="0" xfId="6" applyFill="1" applyBorder="1"/>
    <xf numFmtId="0" fontId="5" fillId="0" borderId="0" xfId="6" applyNumberFormat="1" applyFont="1" applyFill="1" applyBorder="1" applyAlignment="1" applyProtection="1">
      <alignment vertical="center"/>
    </xf>
    <xf numFmtId="0" fontId="4" fillId="0" borderId="0" xfId="6" applyFill="1"/>
    <xf numFmtId="0" fontId="5" fillId="0" borderId="0" xfId="6" applyFont="1" applyFill="1" applyBorder="1" applyAlignment="1">
      <alignment horizontal="centerContinuous" vertical="center"/>
    </xf>
    <xf numFmtId="0" fontId="4" fillId="0" borderId="0" xfId="6" applyFill="1" applyBorder="1" applyAlignment="1">
      <alignment horizontal="centerContinuous" vertical="center"/>
    </xf>
    <xf numFmtId="0" fontId="5" fillId="0" borderId="0" xfId="6" applyNumberFormat="1" applyFont="1" applyFill="1" applyBorder="1" applyAlignment="1" applyProtection="1">
      <alignment horizontal="centerContinuous" vertical="center"/>
    </xf>
    <xf numFmtId="0" fontId="4" fillId="0" borderId="0" xfId="6" applyFill="1" applyAlignment="1">
      <alignment vertical="center"/>
    </xf>
    <xf numFmtId="0" fontId="3" fillId="0" borderId="0" xfId="6" applyNumberFormat="1" applyFont="1" applyFill="1" applyBorder="1" applyAlignment="1" applyProtection="1">
      <alignment horizontal="right" vertical="center"/>
    </xf>
    <xf numFmtId="0" fontId="0" fillId="0" borderId="4" xfId="6" applyFont="1" applyFill="1" applyBorder="1" applyAlignment="1">
      <alignment horizontal="center" vertical="center"/>
    </xf>
    <xf numFmtId="0" fontId="4" fillId="0" borderId="5" xfId="6" applyNumberFormat="1" applyFill="1" applyBorder="1" applyAlignment="1" applyProtection="1">
      <alignment horizontal="center" vertical="center"/>
    </xf>
    <xf numFmtId="0" fontId="4" fillId="0" borderId="5" xfId="6" applyNumberFormat="1" applyFont="1" applyFill="1" applyBorder="1" applyAlignment="1" applyProtection="1">
      <alignment horizontal="center" vertical="center"/>
    </xf>
    <xf numFmtId="3" fontId="4" fillId="0" borderId="5" xfId="6" applyNumberFormat="1" applyFont="1" applyFill="1" applyBorder="1" applyAlignment="1" applyProtection="1">
      <alignment horizontal="right" vertical="center" wrapText="1"/>
    </xf>
    <xf numFmtId="0" fontId="4" fillId="0" borderId="5" xfId="6" applyNumberForma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/>
    </xf>
    <xf numFmtId="0" fontId="4" fillId="0" borderId="5" xfId="6" applyNumberFormat="1" applyFont="1" applyFill="1" applyBorder="1" applyAlignment="1" applyProtection="1">
      <alignment horizontal="left" vertical="center" wrapText="1"/>
    </xf>
    <xf numFmtId="49" fontId="4" fillId="0" borderId="5" xfId="6" applyNumberFormat="1" applyFont="1" applyFill="1" applyBorder="1" applyAlignment="1" applyProtection="1">
      <alignment horizontal="left" vertical="center" wrapText="1"/>
    </xf>
    <xf numFmtId="0" fontId="4" fillId="0" borderId="5" xfId="6" applyFont="1" applyFill="1" applyBorder="1"/>
    <xf numFmtId="0" fontId="4" fillId="0" borderId="5" xfId="6" applyFill="1" applyBorder="1"/>
    <xf numFmtId="49" fontId="0" fillId="0" borderId="0" xfId="0" applyNumberFormat="1" applyFont="1" applyFill="1" applyAlignment="1"/>
    <xf numFmtId="49" fontId="5" fillId="0" borderId="0" xfId="3" applyNumberFormat="1" applyFont="1" applyFill="1" applyAlignment="1" applyProtection="1">
      <alignment horizontal="centerContinuous" vertical="center"/>
    </xf>
    <xf numFmtId="49" fontId="0" fillId="0" borderId="0" xfId="1" applyNumberFormat="1" applyFont="1" applyFill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>
      <alignment vertical="center"/>
    </xf>
    <xf numFmtId="178" fontId="4" fillId="0" borderId="4" xfId="0" applyNumberFormat="1" applyFont="1" applyFill="1" applyBorder="1">
      <alignment vertical="center"/>
    </xf>
    <xf numFmtId="3" fontId="0" fillId="0" borderId="0" xfId="0" applyNumberFormat="1" applyFill="1">
      <alignment vertical="center"/>
    </xf>
    <xf numFmtId="49" fontId="0" fillId="0" borderId="5" xfId="0" applyNumberFormat="1" applyFill="1" applyBorder="1">
      <alignment vertical="center"/>
    </xf>
    <xf numFmtId="49" fontId="0" fillId="0" borderId="5" xfId="0" applyNumberFormat="1" applyFont="1" applyFill="1" applyBorder="1">
      <alignment vertical="center"/>
    </xf>
    <xf numFmtId="0" fontId="0" fillId="0" borderId="5" xfId="0" applyFont="1" applyFill="1" applyBorder="1">
      <alignment vertical="center"/>
    </xf>
    <xf numFmtId="49" fontId="0" fillId="0" borderId="4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Alignment="1">
      <alignment horizontal="right" vertical="top"/>
    </xf>
    <xf numFmtId="0" fontId="5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right"/>
    </xf>
    <xf numFmtId="0" fontId="0" fillId="0" borderId="5" xfId="0" applyBorder="1" applyAlignment="1">
      <alignment horizontal="centerContinuous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177" fontId="4" fillId="0" borderId="5" xfId="0" applyNumberFormat="1" applyFont="1" applyFill="1" applyBorder="1">
      <alignment vertical="center"/>
    </xf>
    <xf numFmtId="3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80" fontId="4" fillId="0" borderId="5" xfId="0" applyNumberFormat="1" applyFont="1" applyFill="1" applyBorder="1">
      <alignment vertical="center"/>
    </xf>
    <xf numFmtId="181" fontId="4" fillId="0" borderId="0" xfId="0" applyNumberFormat="1" applyFont="1" applyFill="1">
      <alignment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3" fillId="0" borderId="0" xfId="1" applyNumberFormat="1" applyFont="1" applyFill="1" applyAlignment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right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vertical="center"/>
    </xf>
    <xf numFmtId="0" fontId="0" fillId="0" borderId="2" xfId="6" applyFont="1" applyFill="1" applyBorder="1" applyAlignment="1">
      <alignment horizontal="center" vertical="center"/>
    </xf>
    <xf numFmtId="0" fontId="0" fillId="0" borderId="10" xfId="6" applyFont="1" applyFill="1" applyBorder="1" applyAlignment="1">
      <alignment horizontal="center" vertical="center"/>
    </xf>
    <xf numFmtId="0" fontId="0" fillId="0" borderId="3" xfId="6" applyFont="1" applyFill="1" applyBorder="1" applyAlignment="1">
      <alignment horizontal="center" vertical="center"/>
    </xf>
    <xf numFmtId="0" fontId="0" fillId="0" borderId="4" xfId="6" applyFont="1" applyFill="1" applyBorder="1" applyAlignment="1">
      <alignment horizontal="center" vertical="center" wrapText="1"/>
    </xf>
    <xf numFmtId="0" fontId="0" fillId="0" borderId="7" xfId="6" applyFont="1" applyFill="1" applyBorder="1" applyAlignment="1">
      <alignment horizontal="center" vertical="center" wrapText="1"/>
    </xf>
  </cellXfs>
  <cellStyles count="7">
    <cellStyle name="百分比_EF4B13E29A0421FAE0430A08200E21FA" xfId="1"/>
    <cellStyle name="百分比_EF4B13E29A0421FAE0430A08200E21FA_2EB2EF284D7DA19EE0530A08200BA19E" xfId="4"/>
    <cellStyle name="百分比_EF4B13E29A0421FAE0430A08200E21FA_2EB306701D58A14EE0530A08200BA14E_c" xfId="5"/>
    <cellStyle name="常规" xfId="0" builtinId="0"/>
    <cellStyle name="常规 2" xfId="6"/>
    <cellStyle name="常规_EF4B13E29A0421FAE0430A08200E21FA" xfId="2"/>
    <cellStyle name="常规_爱卫会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31"/>
  <sheetViews>
    <sheetView workbookViewId="0">
      <selection activeCell="C22" sqref="C22"/>
    </sheetView>
  </sheetViews>
  <sheetFormatPr defaultRowHeight="11.25"/>
  <cols>
    <col min="1" max="1" width="29.75" style="4" customWidth="1"/>
    <col min="2" max="2" width="9" style="4"/>
    <col min="3" max="3" width="29.625" style="4" customWidth="1"/>
    <col min="4" max="4" width="11.25" style="4" customWidth="1"/>
    <col min="5" max="16384" width="9" style="4"/>
  </cols>
  <sheetData>
    <row r="1" spans="1:252" ht="14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2.5">
      <c r="A2" s="5" t="s">
        <v>31</v>
      </c>
      <c r="B2" s="6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14.25">
      <c r="A3" s="8"/>
      <c r="B3" s="2"/>
      <c r="C3" s="2"/>
      <c r="D3" s="9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ht="14.25">
      <c r="A4" s="134" t="s">
        <v>2</v>
      </c>
      <c r="B4" s="135"/>
      <c r="C4" s="134" t="s">
        <v>3</v>
      </c>
      <c r="D4" s="13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14.25">
      <c r="A5" s="10" t="s">
        <v>4</v>
      </c>
      <c r="B5" s="10" t="s">
        <v>5</v>
      </c>
      <c r="C5" s="10" t="s">
        <v>4</v>
      </c>
      <c r="D5" s="10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14.25">
      <c r="A6" s="11" t="s">
        <v>6</v>
      </c>
      <c r="B6" s="12">
        <v>5366295</v>
      </c>
      <c r="C6" s="13" t="s">
        <v>7</v>
      </c>
      <c r="D6" s="14">
        <v>4369295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ht="14.25">
      <c r="A7" s="13" t="s">
        <v>8</v>
      </c>
      <c r="B7" s="15"/>
      <c r="C7" s="16" t="s">
        <v>9</v>
      </c>
      <c r="D7" s="14">
        <v>2148067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ht="14.25">
      <c r="A8" s="11" t="s">
        <v>10</v>
      </c>
      <c r="B8" s="12"/>
      <c r="C8" s="16" t="s">
        <v>11</v>
      </c>
      <c r="D8" s="17">
        <v>1269192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14.25">
      <c r="A9" s="11" t="s">
        <v>12</v>
      </c>
      <c r="B9" s="12"/>
      <c r="C9" s="16" t="s">
        <v>13</v>
      </c>
      <c r="D9" s="14">
        <v>952000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ht="14.25">
      <c r="A10" s="13" t="s">
        <v>14</v>
      </c>
      <c r="B10" s="12"/>
      <c r="C10" s="11" t="s">
        <v>15</v>
      </c>
      <c r="D10" s="14">
        <v>997000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ht="14.25">
      <c r="A11" s="13" t="s">
        <v>16</v>
      </c>
      <c r="B11" s="12"/>
      <c r="C11" s="16" t="s">
        <v>17</v>
      </c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ht="14.25">
      <c r="A12" s="11" t="s">
        <v>18</v>
      </c>
      <c r="B12" s="19"/>
      <c r="C12" s="16" t="s">
        <v>19</v>
      </c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14.25">
      <c r="A13" s="11" t="s">
        <v>20</v>
      </c>
      <c r="B13" s="12"/>
      <c r="C13" s="16" t="s">
        <v>21</v>
      </c>
      <c r="D13" s="1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14.25">
      <c r="A14" s="20" t="s">
        <v>22</v>
      </c>
      <c r="B14" s="21"/>
      <c r="C14" s="22" t="s">
        <v>23</v>
      </c>
      <c r="D14" s="14">
        <v>997000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14.25">
      <c r="A15" s="11" t="s">
        <v>24</v>
      </c>
      <c r="B15" s="12"/>
      <c r="C15" s="23"/>
      <c r="D15" s="1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ht="14.25">
      <c r="A16" s="11" t="s">
        <v>25</v>
      </c>
      <c r="B16" s="24"/>
      <c r="C16" s="23"/>
      <c r="D16" s="1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ht="14.25">
      <c r="A17" s="20" t="s">
        <v>26</v>
      </c>
      <c r="B17" s="25"/>
      <c r="C17" s="23"/>
      <c r="D17" s="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ht="14.25">
      <c r="A18" s="26" t="s">
        <v>27</v>
      </c>
      <c r="B18" s="27"/>
      <c r="C18" s="28"/>
      <c r="D18" s="1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ht="14.25">
      <c r="A19" s="26"/>
      <c r="B19" s="29"/>
      <c r="C19" s="25"/>
      <c r="D19" s="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ht="14.25">
      <c r="A20" s="11"/>
      <c r="B20" s="30"/>
      <c r="C20" s="25"/>
      <c r="D20" s="1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2" ht="14.25">
      <c r="A21" s="26"/>
      <c r="B21" s="30"/>
      <c r="C21" s="25"/>
      <c r="D21" s="1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2" ht="14.25">
      <c r="A22" s="31" t="s">
        <v>28</v>
      </c>
      <c r="B22" s="12">
        <v>5366295</v>
      </c>
      <c r="C22" s="32" t="s">
        <v>29</v>
      </c>
      <c r="D22" s="14">
        <v>5366295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2" ht="14.25">
      <c r="A23" s="2"/>
      <c r="B23" s="2"/>
      <c r="C23" s="2"/>
      <c r="D23" s="3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pans="1:252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2" ht="14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2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2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31" spans="1:252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</sheetData>
  <mergeCells count="2">
    <mergeCell ref="A4:B4"/>
    <mergeCell ref="C4:D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18"/>
  <sheetViews>
    <sheetView workbookViewId="0">
      <selection activeCell="J24" sqref="J24"/>
    </sheetView>
  </sheetViews>
  <sheetFormatPr defaultRowHeight="13.5"/>
  <cols>
    <col min="1" max="3" width="9" style="56"/>
    <col min="4" max="4" width="12.875" style="56" customWidth="1"/>
    <col min="5" max="27" width="9" style="85"/>
    <col min="28" max="16384" width="9" style="56"/>
  </cols>
  <sheetData>
    <row r="1" spans="1:256" s="67" customFormat="1">
      <c r="A1" s="148" t="s">
        <v>48</v>
      </c>
      <c r="B1" s="14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56" s="69" customFormat="1" ht="22.5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56">
      <c r="A3" s="70"/>
      <c r="B3" s="71"/>
      <c r="C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56"/>
      <c r="S3" s="56"/>
      <c r="T3" s="72"/>
      <c r="U3" s="72"/>
      <c r="V3" s="72"/>
      <c r="W3" s="72"/>
      <c r="X3" s="72"/>
      <c r="Y3" s="72"/>
      <c r="Z3" s="158" t="s">
        <v>1</v>
      </c>
      <c r="AA3" s="158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</row>
    <row r="4" spans="1:256" s="75" customFormat="1">
      <c r="A4" s="74" t="s">
        <v>50</v>
      </c>
      <c r="B4" s="74"/>
      <c r="C4" s="74"/>
      <c r="D4" s="157" t="s">
        <v>51</v>
      </c>
      <c r="E4" s="157" t="s">
        <v>52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</row>
    <row r="5" spans="1:256" s="75" customFormat="1" ht="42.75">
      <c r="A5" s="76" t="s">
        <v>53</v>
      </c>
      <c r="B5" s="76" t="s">
        <v>54</v>
      </c>
      <c r="C5" s="76" t="s">
        <v>55</v>
      </c>
      <c r="D5" s="159"/>
      <c r="E5" s="77" t="s">
        <v>56</v>
      </c>
      <c r="F5" s="77" t="s">
        <v>57</v>
      </c>
      <c r="G5" s="77" t="s">
        <v>58</v>
      </c>
      <c r="H5" s="77" t="s">
        <v>59</v>
      </c>
      <c r="I5" s="77" t="s">
        <v>60</v>
      </c>
      <c r="J5" s="77" t="s">
        <v>61</v>
      </c>
      <c r="K5" s="77" t="s">
        <v>62</v>
      </c>
      <c r="L5" s="77" t="s">
        <v>63</v>
      </c>
      <c r="M5" s="77" t="s">
        <v>64</v>
      </c>
      <c r="N5" s="77" t="s">
        <v>65</v>
      </c>
      <c r="O5" s="77" t="s">
        <v>66</v>
      </c>
      <c r="P5" s="77" t="s">
        <v>67</v>
      </c>
      <c r="Q5" s="77" t="s">
        <v>68</v>
      </c>
      <c r="R5" s="77" t="s">
        <v>69</v>
      </c>
      <c r="S5" s="77" t="s">
        <v>70</v>
      </c>
      <c r="T5" s="77" t="s">
        <v>71</v>
      </c>
      <c r="U5" s="77" t="s">
        <v>72</v>
      </c>
      <c r="V5" s="77" t="s">
        <v>73</v>
      </c>
      <c r="W5" s="77" t="s">
        <v>74</v>
      </c>
      <c r="X5" s="77" t="s">
        <v>75</v>
      </c>
      <c r="Y5" s="77" t="s">
        <v>76</v>
      </c>
      <c r="Z5" s="77" t="s">
        <v>77</v>
      </c>
      <c r="AA5" s="77" t="s">
        <v>78</v>
      </c>
    </row>
    <row r="6" spans="1:256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</row>
    <row r="7" spans="1:256">
      <c r="A7" s="79">
        <v>220</v>
      </c>
      <c r="B7" s="80" t="s">
        <v>79</v>
      </c>
      <c r="C7" s="80" t="s">
        <v>80</v>
      </c>
      <c r="D7" s="81" t="s">
        <v>81</v>
      </c>
      <c r="E7" s="82">
        <v>390000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>
        <v>54000</v>
      </c>
      <c r="R7" s="82">
        <v>183000</v>
      </c>
      <c r="S7" s="82">
        <f>140000</f>
        <v>140000</v>
      </c>
      <c r="T7" s="82"/>
      <c r="U7" s="82"/>
      <c r="V7" s="82">
        <v>60000</v>
      </c>
      <c r="W7" s="82">
        <v>25000</v>
      </c>
      <c r="X7" s="82"/>
      <c r="Y7" s="82"/>
      <c r="Z7" s="82">
        <v>100000</v>
      </c>
      <c r="AA7" s="82"/>
    </row>
    <row r="8" spans="1:256">
      <c r="A8" s="83"/>
      <c r="B8" s="83"/>
      <c r="C8" s="83"/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</row>
    <row r="9" spans="1:256">
      <c r="A9" s="83"/>
      <c r="B9" s="83"/>
      <c r="C9" s="83"/>
      <c r="D9" s="83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8" spans="19:19">
      <c r="S18" s="86"/>
    </row>
  </sheetData>
  <mergeCells count="4">
    <mergeCell ref="A1:B1"/>
    <mergeCell ref="Z3:AA3"/>
    <mergeCell ref="D4:D5"/>
    <mergeCell ref="E4:AA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U15"/>
  <sheetViews>
    <sheetView workbookViewId="0">
      <selection activeCell="D18" sqref="D18"/>
    </sheetView>
  </sheetViews>
  <sheetFormatPr defaultRowHeight="13.5"/>
  <cols>
    <col min="1" max="3" width="9" style="89"/>
    <col min="4" max="4" width="13.125" style="89" customWidth="1"/>
    <col min="5" max="5" width="15.875" style="89" customWidth="1"/>
    <col min="6" max="255" width="9" style="89"/>
    <col min="256" max="16384" width="9" style="56"/>
  </cols>
  <sheetData>
    <row r="1" spans="1:7" ht="22.5">
      <c r="A1" s="160" t="s">
        <v>82</v>
      </c>
      <c r="B1" s="160"/>
      <c r="C1" s="87"/>
      <c r="D1" s="88"/>
      <c r="E1" s="88"/>
      <c r="F1" s="88"/>
      <c r="G1" s="88"/>
    </row>
    <row r="2" spans="1:7" s="93" customFormat="1" ht="22.5">
      <c r="A2" s="90" t="s">
        <v>83</v>
      </c>
      <c r="B2" s="91"/>
      <c r="C2" s="91"/>
      <c r="D2" s="92"/>
      <c r="E2" s="92"/>
      <c r="F2" s="92"/>
      <c r="G2" s="92"/>
    </row>
    <row r="3" spans="1:7" s="93" customFormat="1" ht="22.5">
      <c r="D3" s="88"/>
      <c r="E3" s="88"/>
      <c r="F3" s="88"/>
      <c r="G3" s="94" t="s">
        <v>1</v>
      </c>
    </row>
    <row r="4" spans="1:7">
      <c r="A4" s="161" t="s">
        <v>50</v>
      </c>
      <c r="B4" s="162"/>
      <c r="C4" s="163"/>
      <c r="D4" s="164" t="s">
        <v>51</v>
      </c>
      <c r="E4" s="164" t="s">
        <v>84</v>
      </c>
      <c r="F4" s="164" t="s">
        <v>5</v>
      </c>
      <c r="G4" s="164" t="s">
        <v>85</v>
      </c>
    </row>
    <row r="5" spans="1:7">
      <c r="A5" s="95" t="s">
        <v>53</v>
      </c>
      <c r="B5" s="95" t="s">
        <v>54</v>
      </c>
      <c r="C5" s="95" t="s">
        <v>55</v>
      </c>
      <c r="D5" s="165"/>
      <c r="E5" s="165"/>
      <c r="F5" s="165"/>
      <c r="G5" s="165"/>
    </row>
    <row r="6" spans="1:7">
      <c r="A6" s="96"/>
      <c r="B6" s="96"/>
      <c r="C6" s="96"/>
      <c r="D6" s="97" t="s">
        <v>81</v>
      </c>
      <c r="E6" s="96"/>
      <c r="F6" s="98">
        <f>F7+F8+F9+F10+F11+F12+F13</f>
        <v>997000</v>
      </c>
      <c r="G6" s="96"/>
    </row>
    <row r="7" spans="1:7">
      <c r="A7" s="99">
        <v>220</v>
      </c>
      <c r="B7" s="100" t="s">
        <v>79</v>
      </c>
      <c r="C7" s="100" t="s">
        <v>80</v>
      </c>
      <c r="D7" s="101" t="s">
        <v>86</v>
      </c>
      <c r="E7" s="102" t="s">
        <v>87</v>
      </c>
      <c r="F7" s="98">
        <v>20000</v>
      </c>
      <c r="G7" s="101"/>
    </row>
    <row r="8" spans="1:7" ht="12.75" customHeight="1">
      <c r="A8" s="99">
        <v>221</v>
      </c>
      <c r="B8" s="100" t="s">
        <v>79</v>
      </c>
      <c r="C8" s="100" t="s">
        <v>88</v>
      </c>
      <c r="D8" s="103" t="s">
        <v>89</v>
      </c>
      <c r="E8" s="103" t="s">
        <v>90</v>
      </c>
      <c r="F8" s="98">
        <v>167000</v>
      </c>
      <c r="G8" s="104"/>
    </row>
    <row r="9" spans="1:7">
      <c r="A9" s="99">
        <v>222</v>
      </c>
      <c r="B9" s="100" t="s">
        <v>79</v>
      </c>
      <c r="C9" s="100" t="s">
        <v>88</v>
      </c>
      <c r="D9" s="104"/>
      <c r="E9" s="103" t="s">
        <v>91</v>
      </c>
      <c r="F9" s="98">
        <v>120000</v>
      </c>
      <c r="G9" s="104"/>
    </row>
    <row r="10" spans="1:7">
      <c r="A10" s="99">
        <v>223</v>
      </c>
      <c r="B10" s="100" t="s">
        <v>79</v>
      </c>
      <c r="C10" s="100" t="s">
        <v>92</v>
      </c>
      <c r="D10" s="103" t="s">
        <v>93</v>
      </c>
      <c r="E10" s="103" t="s">
        <v>94</v>
      </c>
      <c r="F10" s="98">
        <v>30000</v>
      </c>
      <c r="G10" s="104"/>
    </row>
    <row r="11" spans="1:7">
      <c r="A11" s="99">
        <v>224</v>
      </c>
      <c r="B11" s="100" t="s">
        <v>79</v>
      </c>
      <c r="C11" s="100" t="s">
        <v>95</v>
      </c>
      <c r="D11" s="103" t="s">
        <v>96</v>
      </c>
      <c r="E11" s="103" t="s">
        <v>97</v>
      </c>
      <c r="F11" s="98">
        <v>150000</v>
      </c>
      <c r="G11" s="104"/>
    </row>
    <row r="12" spans="1:7">
      <c r="A12" s="99">
        <v>225</v>
      </c>
      <c r="B12" s="100" t="s">
        <v>79</v>
      </c>
      <c r="C12" s="100" t="s">
        <v>98</v>
      </c>
      <c r="D12" s="103" t="s">
        <v>99</v>
      </c>
      <c r="E12" s="103" t="s">
        <v>100</v>
      </c>
      <c r="F12" s="98">
        <v>210000</v>
      </c>
      <c r="G12" s="104"/>
    </row>
    <row r="13" spans="1:7">
      <c r="A13" s="99">
        <v>226</v>
      </c>
      <c r="B13" s="100" t="s">
        <v>79</v>
      </c>
      <c r="C13" s="100" t="s">
        <v>101</v>
      </c>
      <c r="D13" s="103" t="s">
        <v>102</v>
      </c>
      <c r="E13" s="103" t="s">
        <v>103</v>
      </c>
      <c r="F13" s="98">
        <v>300000</v>
      </c>
      <c r="G13" s="104"/>
    </row>
    <row r="14" spans="1:7">
      <c r="A14" s="104"/>
      <c r="B14" s="104"/>
      <c r="C14" s="104"/>
      <c r="D14" s="104"/>
      <c r="E14" s="104"/>
      <c r="F14" s="98"/>
      <c r="G14" s="104"/>
    </row>
    <row r="15" spans="1:7">
      <c r="A15" s="104"/>
      <c r="B15" s="104"/>
      <c r="C15" s="104"/>
      <c r="D15" s="104"/>
      <c r="E15" s="104"/>
      <c r="F15" s="98"/>
      <c r="G15" s="104"/>
    </row>
  </sheetData>
  <mergeCells count="6">
    <mergeCell ref="G4:G5"/>
    <mergeCell ref="A1:B1"/>
    <mergeCell ref="A4:C4"/>
    <mergeCell ref="D4:D5"/>
    <mergeCell ref="E4:E5"/>
    <mergeCell ref="F4:F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31"/>
  <sheetViews>
    <sheetView workbookViewId="0">
      <selection activeCell="B21" sqref="B21"/>
    </sheetView>
  </sheetViews>
  <sheetFormatPr defaultRowHeight="11.25"/>
  <cols>
    <col min="1" max="1" width="36.125" style="39" customWidth="1"/>
    <col min="2" max="2" width="18.625" style="39" customWidth="1"/>
    <col min="3" max="16384" width="9" style="39"/>
  </cols>
  <sheetData>
    <row r="1" spans="1:252" ht="14.25">
      <c r="A1" s="36"/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</row>
    <row r="2" spans="1:252" ht="22.5">
      <c r="A2" s="6" t="s">
        <v>37</v>
      </c>
      <c r="B2" s="6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</row>
    <row r="3" spans="1:252" ht="14.25">
      <c r="A3" s="8"/>
      <c r="B3" s="40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</row>
    <row r="4" spans="1:252" ht="14.25">
      <c r="A4" s="41" t="s">
        <v>2</v>
      </c>
      <c r="B4" s="42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</row>
    <row r="5" spans="1:252" ht="14.25">
      <c r="A5" s="43" t="s">
        <v>4</v>
      </c>
      <c r="B5" s="43" t="s">
        <v>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</row>
    <row r="6" spans="1:252" s="4" customFormat="1" ht="14.25">
      <c r="A6" s="34" t="s">
        <v>6</v>
      </c>
      <c r="B6" s="12">
        <v>5366295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</row>
    <row r="7" spans="1:252" s="4" customFormat="1" ht="14.25">
      <c r="A7" s="35" t="s">
        <v>8</v>
      </c>
      <c r="B7" s="15">
        <v>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</row>
    <row r="8" spans="1:252" s="4" customFormat="1" ht="14.25">
      <c r="A8" s="34" t="s">
        <v>10</v>
      </c>
      <c r="B8" s="12">
        <v>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</row>
    <row r="9" spans="1:252" s="4" customFormat="1" ht="14.25">
      <c r="A9" s="34" t="s">
        <v>12</v>
      </c>
      <c r="B9" s="12">
        <v>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</row>
    <row r="10" spans="1:252" s="4" customFormat="1" ht="14.25">
      <c r="A10" s="35" t="s">
        <v>14</v>
      </c>
      <c r="B10" s="12">
        <v>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</row>
    <row r="11" spans="1:252" s="4" customFormat="1" ht="14.25">
      <c r="A11" s="35" t="s">
        <v>16</v>
      </c>
      <c r="B11" s="12">
        <v>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</row>
    <row r="12" spans="1:252" s="4" customFormat="1" ht="14.25">
      <c r="A12" s="44" t="s">
        <v>32</v>
      </c>
      <c r="B12" s="19">
        <v>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</row>
    <row r="13" spans="1:252" s="4" customFormat="1" ht="14.25">
      <c r="A13" s="44" t="s">
        <v>33</v>
      </c>
      <c r="B13" s="12">
        <v>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</row>
    <row r="14" spans="1:252" s="4" customFormat="1" ht="14.25">
      <c r="A14" s="45" t="s">
        <v>34</v>
      </c>
      <c r="B14" s="15">
        <v>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</row>
    <row r="15" spans="1:252" s="4" customFormat="1" ht="14.25">
      <c r="A15" s="44" t="s">
        <v>35</v>
      </c>
      <c r="B15" s="19">
        <v>0</v>
      </c>
      <c r="C15" s="46"/>
      <c r="D15" s="46"/>
      <c r="E15" s="4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</row>
    <row r="16" spans="1:252" s="4" customFormat="1" ht="14.25">
      <c r="A16" s="34" t="s">
        <v>25</v>
      </c>
      <c r="B16" s="47">
        <v>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</row>
    <row r="17" spans="1:252" s="4" customFormat="1" ht="14.25">
      <c r="A17" s="48" t="s">
        <v>26</v>
      </c>
      <c r="B17" s="49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</row>
    <row r="18" spans="1:252" s="4" customFormat="1" ht="14.25">
      <c r="A18" s="50" t="s">
        <v>27</v>
      </c>
      <c r="B18" s="51">
        <v>0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</row>
    <row r="19" spans="1:252" s="4" customFormat="1" ht="14.25">
      <c r="A19" s="25"/>
      <c r="B19" s="52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s="4" customFormat="1" ht="14.25">
      <c r="A20" s="44"/>
      <c r="B20" s="5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</row>
    <row r="21" spans="1:252" s="4" customFormat="1" ht="14.25">
      <c r="A21" s="53"/>
      <c r="B21" s="5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</row>
    <row r="22" spans="1:252" s="4" customFormat="1" ht="14.25">
      <c r="A22" s="55" t="s">
        <v>36</v>
      </c>
      <c r="B22" s="12">
        <v>5366295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</row>
    <row r="23" spans="1:252" ht="14.25">
      <c r="A23" s="38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</row>
    <row r="24" spans="1:252" ht="14.25">
      <c r="A24" s="38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</row>
    <row r="25" spans="1:252" ht="14.25">
      <c r="A25" s="38"/>
      <c r="B25" s="38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</row>
    <row r="26" spans="1:252" ht="14.25">
      <c r="A26" s="38"/>
      <c r="B26" s="38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</row>
    <row r="27" spans="1:252" ht="14.25">
      <c r="A27" s="38"/>
      <c r="B27" s="38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</row>
    <row r="28" spans="1:252" ht="14.25">
      <c r="A28" s="38"/>
      <c r="B28" s="38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</row>
    <row r="31" spans="1:252" ht="14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B10" sqref="B10"/>
    </sheetView>
  </sheetViews>
  <sheetFormatPr defaultRowHeight="13.5"/>
  <cols>
    <col min="1" max="2" width="32.875" style="4" customWidth="1"/>
  </cols>
  <sheetData>
    <row r="1" spans="1:2" ht="14.25">
      <c r="A1" s="2"/>
      <c r="B1" s="3"/>
    </row>
    <row r="2" spans="1:2" ht="22.5">
      <c r="A2" s="136" t="s">
        <v>30</v>
      </c>
      <c r="B2" s="136"/>
    </row>
    <row r="3" spans="1:2" ht="14.25">
      <c r="A3" s="2"/>
      <c r="B3" s="9" t="s">
        <v>1</v>
      </c>
    </row>
    <row r="4" spans="1:2">
      <c r="A4" s="134" t="s">
        <v>3</v>
      </c>
      <c r="B4" s="135"/>
    </row>
    <row r="5" spans="1:2">
      <c r="A5" s="10" t="s">
        <v>4</v>
      </c>
      <c r="B5" s="10" t="s">
        <v>5</v>
      </c>
    </row>
    <row r="6" spans="1:2">
      <c r="A6" s="13" t="s">
        <v>7</v>
      </c>
      <c r="B6" s="14">
        <v>4369295</v>
      </c>
    </row>
    <row r="7" spans="1:2">
      <c r="A7" s="16" t="s">
        <v>9</v>
      </c>
      <c r="B7" s="14">
        <v>2148067</v>
      </c>
    </row>
    <row r="8" spans="1:2">
      <c r="A8" s="16" t="s">
        <v>11</v>
      </c>
      <c r="B8" s="17">
        <v>1269192</v>
      </c>
    </row>
    <row r="9" spans="1:2">
      <c r="A9" s="16" t="s">
        <v>13</v>
      </c>
      <c r="B9" s="14">
        <v>952000</v>
      </c>
    </row>
    <row r="10" spans="1:2">
      <c r="A10" s="11" t="s">
        <v>15</v>
      </c>
      <c r="B10" s="14">
        <v>997000</v>
      </c>
    </row>
    <row r="11" spans="1:2">
      <c r="A11" s="16" t="s">
        <v>17</v>
      </c>
      <c r="B11" s="18"/>
    </row>
    <row r="12" spans="1:2">
      <c r="A12" s="16" t="s">
        <v>19</v>
      </c>
      <c r="B12" s="14"/>
    </row>
    <row r="13" spans="1:2">
      <c r="A13" s="16" t="s">
        <v>21</v>
      </c>
      <c r="B13" s="14"/>
    </row>
    <row r="14" spans="1:2">
      <c r="A14" s="22" t="s">
        <v>23</v>
      </c>
      <c r="B14" s="14">
        <v>997000</v>
      </c>
    </row>
    <row r="15" spans="1:2" ht="14.25">
      <c r="A15" s="23"/>
      <c r="B15" s="14"/>
    </row>
    <row r="16" spans="1:2" ht="14.25">
      <c r="A16" s="23"/>
      <c r="B16" s="14"/>
    </row>
    <row r="17" spans="1:2" ht="14.25">
      <c r="A17" s="23"/>
      <c r="B17" s="14"/>
    </row>
    <row r="18" spans="1:2">
      <c r="A18" s="28"/>
      <c r="B18" s="14"/>
    </row>
    <row r="19" spans="1:2">
      <c r="A19" s="25"/>
      <c r="B19" s="14"/>
    </row>
    <row r="20" spans="1:2">
      <c r="A20" s="25"/>
      <c r="B20" s="14"/>
    </row>
    <row r="21" spans="1:2">
      <c r="A21" s="25"/>
      <c r="B21" s="14"/>
    </row>
    <row r="22" spans="1:2" ht="14.25">
      <c r="A22" s="32" t="s">
        <v>29</v>
      </c>
      <c r="B22" s="14">
        <v>5366295</v>
      </c>
    </row>
    <row r="23" spans="1:2" ht="14.25">
      <c r="A23" s="2"/>
      <c r="B23" s="33"/>
    </row>
    <row r="24" spans="1:2" ht="14.25">
      <c r="A24" s="2"/>
      <c r="B24" s="2"/>
    </row>
    <row r="25" spans="1:2" ht="14.25">
      <c r="A25" s="2"/>
      <c r="B25" s="2"/>
    </row>
    <row r="26" spans="1:2" ht="14.25">
      <c r="A26" s="2"/>
      <c r="B26" s="2"/>
    </row>
    <row r="27" spans="1:2" ht="14.25">
      <c r="A27" s="2"/>
      <c r="B27" s="2"/>
    </row>
    <row r="28" spans="1:2" ht="14.25">
      <c r="A28" s="2"/>
      <c r="B28" s="2"/>
    </row>
    <row r="31" spans="1:2" ht="14.25">
      <c r="A31" s="2"/>
      <c r="B31" s="2"/>
    </row>
  </sheetData>
  <mergeCells count="2">
    <mergeCell ref="A4:B4"/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R31"/>
  <sheetViews>
    <sheetView workbookViewId="0">
      <selection activeCell="B18" sqref="B18"/>
    </sheetView>
  </sheetViews>
  <sheetFormatPr defaultRowHeight="11.25"/>
  <cols>
    <col min="1" max="1" width="29.75" style="4" customWidth="1"/>
    <col min="2" max="2" width="9" style="4"/>
    <col min="3" max="3" width="29.625" style="4" customWidth="1"/>
    <col min="4" max="4" width="11.25" style="4" customWidth="1"/>
    <col min="5" max="16384" width="9" style="4"/>
  </cols>
  <sheetData>
    <row r="1" spans="1:252" ht="14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2.5">
      <c r="A2" s="5" t="s">
        <v>31</v>
      </c>
      <c r="B2" s="6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14.25">
      <c r="A3" s="8"/>
      <c r="B3" s="2"/>
      <c r="C3" s="2"/>
      <c r="D3" s="9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ht="14.25">
      <c r="A4" s="134" t="s">
        <v>2</v>
      </c>
      <c r="B4" s="135"/>
      <c r="C4" s="134" t="s">
        <v>3</v>
      </c>
      <c r="D4" s="13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14.25">
      <c r="A5" s="10" t="s">
        <v>4</v>
      </c>
      <c r="B5" s="10" t="s">
        <v>5</v>
      </c>
      <c r="C5" s="10" t="s">
        <v>4</v>
      </c>
      <c r="D5" s="10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14.25">
      <c r="A6" s="11" t="s">
        <v>6</v>
      </c>
      <c r="B6" s="12">
        <v>5366295</v>
      </c>
      <c r="C6" s="13" t="s">
        <v>7</v>
      </c>
      <c r="D6" s="14">
        <v>4369295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ht="14.25">
      <c r="A7" s="13" t="s">
        <v>8</v>
      </c>
      <c r="B7" s="15"/>
      <c r="C7" s="16" t="s">
        <v>9</v>
      </c>
      <c r="D7" s="14">
        <v>2148067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ht="14.25">
      <c r="A8" s="11" t="s">
        <v>10</v>
      </c>
      <c r="B8" s="12"/>
      <c r="C8" s="16" t="s">
        <v>11</v>
      </c>
      <c r="D8" s="17">
        <v>1269192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14.25">
      <c r="A9" s="11" t="s">
        <v>12</v>
      </c>
      <c r="B9" s="12"/>
      <c r="C9" s="16" t="s">
        <v>13</v>
      </c>
      <c r="D9" s="14">
        <v>952000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ht="14.25">
      <c r="A10" s="13" t="s">
        <v>14</v>
      </c>
      <c r="B10" s="12"/>
      <c r="C10" s="11" t="s">
        <v>15</v>
      </c>
      <c r="D10" s="14">
        <v>997000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ht="14.25">
      <c r="A11" s="13" t="s">
        <v>16</v>
      </c>
      <c r="B11" s="12"/>
      <c r="C11" s="16" t="s">
        <v>17</v>
      </c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ht="14.25">
      <c r="A12" s="11" t="s">
        <v>18</v>
      </c>
      <c r="B12" s="19"/>
      <c r="C12" s="16" t="s">
        <v>19</v>
      </c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14.25">
      <c r="A13" s="11" t="s">
        <v>20</v>
      </c>
      <c r="B13" s="12"/>
      <c r="C13" s="16" t="s">
        <v>21</v>
      </c>
      <c r="D13" s="1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14.25">
      <c r="A14" s="20" t="s">
        <v>22</v>
      </c>
      <c r="B14" s="21"/>
      <c r="C14" s="22" t="s">
        <v>23</v>
      </c>
      <c r="D14" s="14">
        <v>997000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14.25">
      <c r="A15" s="11" t="s">
        <v>24</v>
      </c>
      <c r="B15" s="12"/>
      <c r="C15" s="23"/>
      <c r="D15" s="1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ht="14.25">
      <c r="A16" s="11"/>
      <c r="B16" s="24"/>
      <c r="C16" s="23"/>
      <c r="D16" s="1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ht="14.25">
      <c r="A17" s="20"/>
      <c r="B17" s="25"/>
      <c r="C17" s="23"/>
      <c r="D17" s="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ht="14.25">
      <c r="A18" s="26"/>
      <c r="B18" s="27"/>
      <c r="C18" s="28"/>
      <c r="D18" s="1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ht="14.25">
      <c r="A19" s="26"/>
      <c r="B19" s="29"/>
      <c r="C19" s="25"/>
      <c r="D19" s="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ht="14.25">
      <c r="A20" s="11"/>
      <c r="B20" s="30"/>
      <c r="C20" s="25"/>
      <c r="D20" s="1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2" ht="14.25">
      <c r="A21" s="26"/>
      <c r="B21" s="30"/>
      <c r="C21" s="25"/>
      <c r="D21" s="1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2" ht="14.25">
      <c r="A22" s="31" t="s">
        <v>28</v>
      </c>
      <c r="B22" s="12">
        <v>5366295</v>
      </c>
      <c r="C22" s="32" t="s">
        <v>29</v>
      </c>
      <c r="D22" s="14">
        <v>5366295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2" ht="14.25">
      <c r="A23" s="2"/>
      <c r="B23" s="2"/>
      <c r="C23" s="2"/>
      <c r="D23" s="3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pans="1:252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2" ht="14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2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2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31" spans="1:252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</sheetData>
  <mergeCells count="2">
    <mergeCell ref="A4:B4"/>
    <mergeCell ref="C4:D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H23" sqref="H23"/>
    </sheetView>
  </sheetViews>
  <sheetFormatPr defaultRowHeight="13.5"/>
  <cols>
    <col min="4" max="4" width="21.375" customWidth="1"/>
  </cols>
  <sheetData>
    <row r="1" spans="1:13">
      <c r="I1" s="119"/>
    </row>
    <row r="2" spans="1:13" ht="22.5">
      <c r="A2" s="120" t="s">
        <v>138</v>
      </c>
      <c r="B2" s="121"/>
      <c r="C2" s="121"/>
      <c r="D2" s="121"/>
      <c r="E2" s="121"/>
      <c r="F2" s="121"/>
      <c r="G2" s="121"/>
      <c r="H2" s="121"/>
      <c r="I2" s="121"/>
    </row>
    <row r="3" spans="1:13">
      <c r="I3" s="122" t="s">
        <v>1</v>
      </c>
    </row>
    <row r="4" spans="1:13">
      <c r="A4" s="137" t="s">
        <v>131</v>
      </c>
      <c r="B4" s="137"/>
      <c r="C4" s="137"/>
      <c r="D4" s="137"/>
      <c r="E4" s="137" t="s">
        <v>132</v>
      </c>
      <c r="F4" s="138"/>
      <c r="G4" s="138"/>
      <c r="H4" s="138"/>
      <c r="I4" s="137"/>
    </row>
    <row r="5" spans="1:13">
      <c r="A5" s="123" t="s">
        <v>50</v>
      </c>
      <c r="B5" s="123"/>
      <c r="C5" s="123"/>
      <c r="D5" s="139" t="s">
        <v>51</v>
      </c>
      <c r="E5" s="141" t="s">
        <v>133</v>
      </c>
      <c r="F5" s="143" t="s">
        <v>106</v>
      </c>
      <c r="G5" s="143"/>
      <c r="H5" s="144" t="s">
        <v>134</v>
      </c>
      <c r="I5" s="145" t="s">
        <v>135</v>
      </c>
    </row>
    <row r="6" spans="1:13" s="125" customFormat="1" ht="40.5">
      <c r="A6" s="124" t="s">
        <v>53</v>
      </c>
      <c r="B6" s="124" t="s">
        <v>54</v>
      </c>
      <c r="C6" s="124" t="s">
        <v>55</v>
      </c>
      <c r="D6" s="140"/>
      <c r="E6" s="142"/>
      <c r="F6" s="124" t="s">
        <v>107</v>
      </c>
      <c r="G6" s="124" t="s">
        <v>136</v>
      </c>
      <c r="H6" s="144"/>
      <c r="I6" s="146"/>
    </row>
    <row r="7" spans="1:13">
      <c r="A7" s="126" t="s">
        <v>137</v>
      </c>
      <c r="B7" s="126" t="s">
        <v>137</v>
      </c>
      <c r="C7" s="126" t="s">
        <v>137</v>
      </c>
      <c r="D7" s="126" t="s">
        <v>137</v>
      </c>
      <c r="E7" s="126">
        <v>1</v>
      </c>
      <c r="F7" s="127">
        <v>2</v>
      </c>
      <c r="G7" s="126">
        <v>3</v>
      </c>
      <c r="H7" s="127">
        <v>4</v>
      </c>
      <c r="I7" s="126">
        <v>5</v>
      </c>
    </row>
    <row r="8" spans="1:13" s="131" customFormat="1" ht="11.25">
      <c r="A8" s="128"/>
      <c r="B8" s="128"/>
      <c r="C8" s="128"/>
      <c r="D8" s="81"/>
      <c r="E8" s="132">
        <v>5366259</v>
      </c>
      <c r="F8" s="129">
        <v>2148067</v>
      </c>
      <c r="G8" s="129">
        <v>1269192</v>
      </c>
      <c r="H8" s="129">
        <v>952000</v>
      </c>
      <c r="I8" s="129">
        <v>997000</v>
      </c>
      <c r="J8" s="133"/>
      <c r="K8" s="133"/>
      <c r="L8" s="133"/>
      <c r="M8" s="130"/>
    </row>
    <row r="9" spans="1:13">
      <c r="A9" s="128"/>
      <c r="B9" s="128"/>
      <c r="C9" s="128"/>
      <c r="D9" s="81" t="s">
        <v>139</v>
      </c>
      <c r="E9" s="132">
        <v>4667662</v>
      </c>
      <c r="F9" s="129">
        <v>1789115</v>
      </c>
      <c r="G9" s="129">
        <v>1183547</v>
      </c>
      <c r="H9" s="129">
        <v>838000</v>
      </c>
      <c r="I9" s="129">
        <v>857000</v>
      </c>
    </row>
    <row r="10" spans="1:13">
      <c r="A10" s="128" t="s">
        <v>140</v>
      </c>
      <c r="B10" s="128" t="s">
        <v>143</v>
      </c>
      <c r="C10" s="128" t="s">
        <v>144</v>
      </c>
      <c r="D10" s="81" t="s">
        <v>147</v>
      </c>
      <c r="E10" s="132">
        <v>30000</v>
      </c>
      <c r="F10" s="129"/>
      <c r="G10" s="129"/>
      <c r="H10" s="129"/>
      <c r="I10" s="129">
        <v>30000</v>
      </c>
    </row>
    <row r="11" spans="1:13">
      <c r="A11" s="128" t="s">
        <v>141</v>
      </c>
      <c r="B11" s="128" t="s">
        <v>144</v>
      </c>
      <c r="C11" s="128" t="s">
        <v>145</v>
      </c>
      <c r="D11" s="81" t="s">
        <v>148</v>
      </c>
      <c r="E11" s="132">
        <v>122481</v>
      </c>
      <c r="F11" s="129">
        <v>122481</v>
      </c>
      <c r="G11" s="129"/>
      <c r="H11" s="129"/>
      <c r="I11" s="129"/>
    </row>
    <row r="12" spans="1:13">
      <c r="A12" s="128" t="s">
        <v>142</v>
      </c>
      <c r="B12" s="128" t="s">
        <v>145</v>
      </c>
      <c r="C12" s="128" t="s">
        <v>146</v>
      </c>
      <c r="D12" s="81" t="s">
        <v>149</v>
      </c>
      <c r="E12" s="132">
        <v>236805</v>
      </c>
      <c r="F12" s="129"/>
      <c r="G12" s="129">
        <v>236805</v>
      </c>
      <c r="H12" s="129"/>
      <c r="I12" s="129"/>
    </row>
    <row r="13" spans="1:13">
      <c r="A13" s="128" t="s">
        <v>140</v>
      </c>
      <c r="B13" s="128" t="s">
        <v>143</v>
      </c>
      <c r="C13" s="128" t="s">
        <v>145</v>
      </c>
      <c r="D13" s="81" t="s">
        <v>156</v>
      </c>
      <c r="E13" s="132">
        <v>2701434</v>
      </c>
      <c r="F13" s="129">
        <v>1666634</v>
      </c>
      <c r="G13" s="129">
        <v>196800</v>
      </c>
      <c r="H13" s="129">
        <v>838000</v>
      </c>
      <c r="I13" s="129"/>
    </row>
    <row r="14" spans="1:13">
      <c r="A14" s="128" t="s">
        <v>140</v>
      </c>
      <c r="B14" s="128" t="s">
        <v>143</v>
      </c>
      <c r="C14" s="128" t="s">
        <v>158</v>
      </c>
      <c r="D14" s="81" t="s">
        <v>150</v>
      </c>
      <c r="E14" s="132">
        <v>300000</v>
      </c>
      <c r="F14" s="129"/>
      <c r="G14" s="129"/>
      <c r="H14" s="129"/>
      <c r="I14" s="129">
        <v>300000</v>
      </c>
    </row>
    <row r="15" spans="1:13">
      <c r="A15" s="128" t="s">
        <v>140</v>
      </c>
      <c r="B15" s="128" t="s">
        <v>143</v>
      </c>
      <c r="C15" s="128" t="s">
        <v>159</v>
      </c>
      <c r="D15" s="81" t="s">
        <v>151</v>
      </c>
      <c r="E15" s="132">
        <v>210000</v>
      </c>
      <c r="F15" s="129"/>
      <c r="G15" s="129"/>
      <c r="H15" s="129"/>
      <c r="I15" s="129">
        <v>210000</v>
      </c>
    </row>
    <row r="16" spans="1:13">
      <c r="A16" s="128" t="s">
        <v>140</v>
      </c>
      <c r="B16" s="128" t="s">
        <v>143</v>
      </c>
      <c r="C16" s="128" t="s">
        <v>160</v>
      </c>
      <c r="D16" s="81" t="s">
        <v>152</v>
      </c>
      <c r="E16" s="132">
        <v>150000</v>
      </c>
      <c r="F16" s="129"/>
      <c r="G16" s="129"/>
      <c r="H16" s="129"/>
      <c r="I16" s="129">
        <v>150000</v>
      </c>
    </row>
    <row r="17" spans="1:9">
      <c r="A17" s="128" t="s">
        <v>140</v>
      </c>
      <c r="B17" s="128" t="s">
        <v>143</v>
      </c>
      <c r="C17" s="128" t="s">
        <v>143</v>
      </c>
      <c r="D17" s="81" t="s">
        <v>153</v>
      </c>
      <c r="E17" s="132">
        <v>167000</v>
      </c>
      <c r="F17" s="129"/>
      <c r="G17" s="129"/>
      <c r="H17" s="129"/>
      <c r="I17" s="129">
        <v>167000</v>
      </c>
    </row>
    <row r="18" spans="1:9">
      <c r="A18" s="128" t="s">
        <v>157</v>
      </c>
      <c r="B18" s="128" t="s">
        <v>92</v>
      </c>
      <c r="C18" s="128" t="s">
        <v>145</v>
      </c>
      <c r="D18" s="81" t="s">
        <v>154</v>
      </c>
      <c r="E18" s="132">
        <v>749942</v>
      </c>
      <c r="F18" s="129"/>
      <c r="G18" s="129">
        <v>749942</v>
      </c>
      <c r="H18" s="129"/>
      <c r="I18" s="129"/>
    </row>
    <row r="19" spans="1:9">
      <c r="A19" s="128"/>
      <c r="B19" s="128"/>
      <c r="C19" s="128"/>
      <c r="D19" s="81" t="s">
        <v>155</v>
      </c>
      <c r="E19" s="132">
        <v>698597</v>
      </c>
      <c r="F19" s="129">
        <v>358952</v>
      </c>
      <c r="G19" s="129">
        <v>85645</v>
      </c>
      <c r="H19" s="129">
        <v>114000</v>
      </c>
      <c r="I19" s="129">
        <v>140000</v>
      </c>
    </row>
    <row r="20" spans="1:9">
      <c r="A20" s="128" t="s">
        <v>142</v>
      </c>
      <c r="B20" s="128" t="s">
        <v>145</v>
      </c>
      <c r="C20" s="128" t="s">
        <v>146</v>
      </c>
      <c r="D20" s="81" t="s">
        <v>149</v>
      </c>
      <c r="E20" s="132">
        <v>42445</v>
      </c>
      <c r="F20" s="129"/>
      <c r="G20" s="129">
        <v>42445</v>
      </c>
      <c r="H20" s="129"/>
      <c r="I20" s="129"/>
    </row>
    <row r="21" spans="1:9">
      <c r="A21" s="128" t="s">
        <v>141</v>
      </c>
      <c r="B21" s="128" t="s">
        <v>144</v>
      </c>
      <c r="C21" s="128" t="s">
        <v>145</v>
      </c>
      <c r="D21" s="81" t="s">
        <v>148</v>
      </c>
      <c r="E21" s="132">
        <v>17725</v>
      </c>
      <c r="F21" s="129">
        <v>17725</v>
      </c>
      <c r="G21" s="129"/>
      <c r="H21" s="129"/>
      <c r="I21" s="129"/>
    </row>
    <row r="22" spans="1:9">
      <c r="A22" s="128" t="s">
        <v>140</v>
      </c>
      <c r="B22" s="128" t="s">
        <v>143</v>
      </c>
      <c r="C22" s="128" t="s">
        <v>143</v>
      </c>
      <c r="D22" s="81" t="s">
        <v>153</v>
      </c>
      <c r="E22" s="132">
        <v>120000</v>
      </c>
      <c r="F22" s="129"/>
      <c r="G22" s="129"/>
      <c r="H22" s="129"/>
      <c r="I22" s="129">
        <v>120000</v>
      </c>
    </row>
    <row r="23" spans="1:9">
      <c r="A23" s="128" t="s">
        <v>140</v>
      </c>
      <c r="B23" s="128" t="s">
        <v>143</v>
      </c>
      <c r="C23" s="128" t="s">
        <v>145</v>
      </c>
      <c r="D23" s="81" t="s">
        <v>156</v>
      </c>
      <c r="E23" s="132">
        <v>518427</v>
      </c>
      <c r="F23" s="129">
        <v>341227</v>
      </c>
      <c r="G23" s="129">
        <v>43200</v>
      </c>
      <c r="H23" s="129">
        <v>114000</v>
      </c>
      <c r="I23" s="129">
        <v>20000</v>
      </c>
    </row>
  </sheetData>
  <mergeCells count="7">
    <mergeCell ref="A4:D4"/>
    <mergeCell ref="E4:I4"/>
    <mergeCell ref="D5:D6"/>
    <mergeCell ref="E5:E6"/>
    <mergeCell ref="F5:G5"/>
    <mergeCell ref="H5:H6"/>
    <mergeCell ref="I5:I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22" sqref="E22"/>
    </sheetView>
  </sheetViews>
  <sheetFormatPr defaultRowHeight="13.5"/>
  <cols>
    <col min="4" max="4" width="23.875" customWidth="1"/>
    <col min="5" max="6" width="13.625" customWidth="1"/>
    <col min="7" max="7" width="13.875" customWidth="1"/>
    <col min="8" max="8" width="14.875" customWidth="1"/>
  </cols>
  <sheetData>
    <row r="1" spans="1:8" ht="22.5">
      <c r="A1" s="147" t="s">
        <v>162</v>
      </c>
      <c r="B1" s="147"/>
      <c r="C1" s="147"/>
      <c r="D1" s="147"/>
      <c r="E1" s="147"/>
      <c r="F1" s="147"/>
      <c r="G1" s="147"/>
      <c r="H1" s="147"/>
    </row>
    <row r="2" spans="1:8">
      <c r="H2" s="122" t="s">
        <v>1</v>
      </c>
    </row>
    <row r="3" spans="1:8">
      <c r="A3" s="137" t="s">
        <v>131</v>
      </c>
      <c r="B3" s="137"/>
      <c r="C3" s="137"/>
      <c r="D3" s="137"/>
      <c r="E3" s="137" t="s">
        <v>132</v>
      </c>
      <c r="F3" s="138"/>
      <c r="G3" s="138"/>
      <c r="H3" s="138"/>
    </row>
    <row r="4" spans="1:8">
      <c r="A4" s="123" t="s">
        <v>50</v>
      </c>
      <c r="B4" s="123"/>
      <c r="C4" s="123"/>
      <c r="D4" s="139" t="s">
        <v>51</v>
      </c>
      <c r="E4" s="141" t="s">
        <v>133</v>
      </c>
      <c r="F4" s="143" t="s">
        <v>106</v>
      </c>
      <c r="G4" s="143"/>
      <c r="H4" s="144" t="s">
        <v>161</v>
      </c>
    </row>
    <row r="5" spans="1:8" ht="27">
      <c r="A5" s="124" t="s">
        <v>53</v>
      </c>
      <c r="B5" s="124" t="s">
        <v>54</v>
      </c>
      <c r="C5" s="124" t="s">
        <v>55</v>
      </c>
      <c r="D5" s="140"/>
      <c r="E5" s="142"/>
      <c r="F5" s="124" t="s">
        <v>107</v>
      </c>
      <c r="G5" s="124" t="s">
        <v>136</v>
      </c>
      <c r="H5" s="144"/>
    </row>
    <row r="6" spans="1:8">
      <c r="A6" s="126" t="s">
        <v>137</v>
      </c>
      <c r="B6" s="126" t="s">
        <v>137</v>
      </c>
      <c r="C6" s="126" t="s">
        <v>137</v>
      </c>
      <c r="D6" s="126" t="s">
        <v>137</v>
      </c>
      <c r="E6" s="126">
        <v>1</v>
      </c>
      <c r="F6" s="127">
        <v>2</v>
      </c>
      <c r="G6" s="126">
        <v>3</v>
      </c>
      <c r="H6" s="127">
        <v>4</v>
      </c>
    </row>
    <row r="7" spans="1:8">
      <c r="A7" s="128"/>
      <c r="B7" s="128"/>
      <c r="C7" s="128"/>
      <c r="D7" s="81"/>
      <c r="E7" s="132">
        <v>4369259</v>
      </c>
      <c r="F7" s="129">
        <v>2148067</v>
      </c>
      <c r="G7" s="129">
        <v>1269192</v>
      </c>
      <c r="H7" s="129">
        <v>952000</v>
      </c>
    </row>
    <row r="8" spans="1:8">
      <c r="A8" s="128"/>
      <c r="B8" s="128"/>
      <c r="C8" s="128"/>
      <c r="D8" s="81" t="s">
        <v>139</v>
      </c>
      <c r="E8" s="132">
        <f>E9+E10+E11+E12</f>
        <v>3810662</v>
      </c>
      <c r="F8" s="129">
        <v>1789115</v>
      </c>
      <c r="G8" s="129">
        <v>1183547</v>
      </c>
      <c r="H8" s="129">
        <v>838000</v>
      </c>
    </row>
    <row r="9" spans="1:8">
      <c r="A9" s="128" t="s">
        <v>141</v>
      </c>
      <c r="B9" s="128" t="s">
        <v>144</v>
      </c>
      <c r="C9" s="128" t="s">
        <v>145</v>
      </c>
      <c r="D9" s="81" t="s">
        <v>148</v>
      </c>
      <c r="E9" s="132">
        <v>122481</v>
      </c>
      <c r="F9" s="129">
        <v>122481</v>
      </c>
      <c r="G9" s="129"/>
      <c r="H9" s="129"/>
    </row>
    <row r="10" spans="1:8">
      <c r="A10" s="128" t="s">
        <v>142</v>
      </c>
      <c r="B10" s="128" t="s">
        <v>145</v>
      </c>
      <c r="C10" s="128" t="s">
        <v>146</v>
      </c>
      <c r="D10" s="81" t="s">
        <v>149</v>
      </c>
      <c r="E10" s="132">
        <v>236805</v>
      </c>
      <c r="F10" s="129"/>
      <c r="G10" s="129">
        <v>236805</v>
      </c>
      <c r="H10" s="129"/>
    </row>
    <row r="11" spans="1:8">
      <c r="A11" s="128" t="s">
        <v>140</v>
      </c>
      <c r="B11" s="128" t="s">
        <v>143</v>
      </c>
      <c r="C11" s="128" t="s">
        <v>145</v>
      </c>
      <c r="D11" s="81" t="s">
        <v>156</v>
      </c>
      <c r="E11" s="132">
        <v>2701434</v>
      </c>
      <c r="F11" s="129">
        <v>1666634</v>
      </c>
      <c r="G11" s="129">
        <v>196800</v>
      </c>
      <c r="H11" s="129">
        <v>838000</v>
      </c>
    </row>
    <row r="12" spans="1:8">
      <c r="A12" s="128" t="s">
        <v>157</v>
      </c>
      <c r="B12" s="128" t="s">
        <v>92</v>
      </c>
      <c r="C12" s="128" t="s">
        <v>145</v>
      </c>
      <c r="D12" s="81" t="s">
        <v>154</v>
      </c>
      <c r="E12" s="132">
        <v>749942</v>
      </c>
      <c r="F12" s="129"/>
      <c r="G12" s="129">
        <v>749942</v>
      </c>
      <c r="H12" s="129"/>
    </row>
    <row r="13" spans="1:8">
      <c r="A13" s="128"/>
      <c r="B13" s="128"/>
      <c r="C13" s="128"/>
      <c r="D13" s="81" t="s">
        <v>155</v>
      </c>
      <c r="E13" s="132">
        <f>E14+E15+E16</f>
        <v>558597</v>
      </c>
      <c r="F13" s="129">
        <v>358952</v>
      </c>
      <c r="G13" s="129">
        <v>85645</v>
      </c>
      <c r="H13" s="129">
        <v>114000</v>
      </c>
    </row>
    <row r="14" spans="1:8">
      <c r="A14" s="128" t="s">
        <v>142</v>
      </c>
      <c r="B14" s="128" t="s">
        <v>145</v>
      </c>
      <c r="C14" s="128" t="s">
        <v>146</v>
      </c>
      <c r="D14" s="81" t="s">
        <v>149</v>
      </c>
      <c r="E14" s="132">
        <v>42445</v>
      </c>
      <c r="F14" s="129"/>
      <c r="G14" s="129">
        <v>42445</v>
      </c>
      <c r="H14" s="129"/>
    </row>
    <row r="15" spans="1:8">
      <c r="A15" s="128" t="s">
        <v>141</v>
      </c>
      <c r="B15" s="128" t="s">
        <v>144</v>
      </c>
      <c r="C15" s="128" t="s">
        <v>145</v>
      </c>
      <c r="D15" s="81" t="s">
        <v>148</v>
      </c>
      <c r="E15" s="132">
        <v>17725</v>
      </c>
      <c r="F15" s="129">
        <v>17725</v>
      </c>
      <c r="G15" s="129"/>
      <c r="H15" s="129"/>
    </row>
    <row r="16" spans="1:8">
      <c r="A16" s="128" t="s">
        <v>140</v>
      </c>
      <c r="B16" s="128" t="s">
        <v>143</v>
      </c>
      <c r="C16" s="128" t="s">
        <v>145</v>
      </c>
      <c r="D16" s="81" t="s">
        <v>156</v>
      </c>
      <c r="E16" s="132">
        <v>498427</v>
      </c>
      <c r="F16" s="129">
        <v>341227</v>
      </c>
      <c r="G16" s="129">
        <v>43200</v>
      </c>
      <c r="H16" s="129">
        <v>114000</v>
      </c>
    </row>
  </sheetData>
  <mergeCells count="7">
    <mergeCell ref="A1:H1"/>
    <mergeCell ref="A3:D3"/>
    <mergeCell ref="E3:H3"/>
    <mergeCell ref="D4:D5"/>
    <mergeCell ref="E4:E5"/>
    <mergeCell ref="F4:G4"/>
    <mergeCell ref="H4:H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7" sqref="A7"/>
    </sheetView>
  </sheetViews>
  <sheetFormatPr defaultColWidth="34" defaultRowHeight="13.5"/>
  <cols>
    <col min="1" max="1" width="34" style="56"/>
    <col min="2" max="2" width="34" style="66"/>
    <col min="3" max="16384" width="34" style="56"/>
  </cols>
  <sheetData>
    <row r="1" spans="1:2">
      <c r="A1" s="148" t="s">
        <v>38</v>
      </c>
      <c r="B1" s="148"/>
    </row>
    <row r="2" spans="1:2" ht="25.5">
      <c r="A2" s="149" t="s">
        <v>39</v>
      </c>
      <c r="B2" s="149"/>
    </row>
    <row r="3" spans="1:2">
      <c r="A3" s="57"/>
      <c r="B3" s="58" t="s">
        <v>1</v>
      </c>
    </row>
    <row r="4" spans="1:2">
      <c r="A4" s="59" t="s">
        <v>40</v>
      </c>
      <c r="B4" s="60" t="s">
        <v>41</v>
      </c>
    </row>
    <row r="5" spans="1:2">
      <c r="A5" s="61" t="s">
        <v>42</v>
      </c>
      <c r="B5" s="62">
        <f>B7+B8</f>
        <v>165000</v>
      </c>
    </row>
    <row r="6" spans="1:2">
      <c r="A6" s="63" t="s">
        <v>43</v>
      </c>
      <c r="B6" s="64">
        <v>0</v>
      </c>
    </row>
    <row r="7" spans="1:2">
      <c r="A7" s="63" t="s">
        <v>44</v>
      </c>
      <c r="B7" s="64">
        <v>25000</v>
      </c>
    </row>
    <row r="8" spans="1:2">
      <c r="A8" s="63" t="s">
        <v>45</v>
      </c>
      <c r="B8" s="64">
        <v>140000</v>
      </c>
    </row>
    <row r="9" spans="1:2">
      <c r="A9" s="63" t="s">
        <v>46</v>
      </c>
      <c r="B9" s="64">
        <v>140000</v>
      </c>
    </row>
    <row r="10" spans="1:2">
      <c r="A10" s="63" t="s">
        <v>47</v>
      </c>
      <c r="B10" s="65">
        <v>0</v>
      </c>
    </row>
  </sheetData>
  <mergeCells count="2">
    <mergeCell ref="A1:B1"/>
    <mergeCell ref="A2:B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E9" sqref="E9"/>
    </sheetView>
  </sheetViews>
  <sheetFormatPr defaultRowHeight="13.5"/>
  <sheetData>
    <row r="1" spans="1:13">
      <c r="I1" s="119"/>
    </row>
    <row r="2" spans="1:13" ht="22.5">
      <c r="A2" s="120" t="s">
        <v>163</v>
      </c>
      <c r="B2" s="121"/>
      <c r="C2" s="121"/>
      <c r="D2" s="121"/>
      <c r="E2" s="121"/>
      <c r="F2" s="121"/>
      <c r="G2" s="121"/>
      <c r="H2" s="121"/>
      <c r="I2" s="121"/>
    </row>
    <row r="3" spans="1:13">
      <c r="I3" s="122" t="s">
        <v>1</v>
      </c>
    </row>
    <row r="4" spans="1:13">
      <c r="A4" s="137" t="s">
        <v>131</v>
      </c>
      <c r="B4" s="137"/>
      <c r="C4" s="137"/>
      <c r="D4" s="137"/>
      <c r="E4" s="137" t="s">
        <v>132</v>
      </c>
      <c r="F4" s="138"/>
      <c r="G4" s="138"/>
      <c r="H4" s="138"/>
      <c r="I4" s="137"/>
    </row>
    <row r="5" spans="1:13">
      <c r="A5" s="123" t="s">
        <v>50</v>
      </c>
      <c r="B5" s="123"/>
      <c r="C5" s="123"/>
      <c r="D5" s="139" t="s">
        <v>51</v>
      </c>
      <c r="E5" s="141" t="s">
        <v>133</v>
      </c>
      <c r="F5" s="143" t="s">
        <v>106</v>
      </c>
      <c r="G5" s="143"/>
      <c r="H5" s="144" t="s">
        <v>134</v>
      </c>
      <c r="I5" s="145" t="s">
        <v>135</v>
      </c>
    </row>
    <row r="6" spans="1:13" s="125" customFormat="1" ht="40.5">
      <c r="A6" s="124" t="s">
        <v>53</v>
      </c>
      <c r="B6" s="124" t="s">
        <v>54</v>
      </c>
      <c r="C6" s="124" t="s">
        <v>55</v>
      </c>
      <c r="D6" s="140"/>
      <c r="E6" s="142"/>
      <c r="F6" s="124" t="s">
        <v>107</v>
      </c>
      <c r="G6" s="124" t="s">
        <v>136</v>
      </c>
      <c r="H6" s="144"/>
      <c r="I6" s="146"/>
    </row>
    <row r="7" spans="1:13">
      <c r="A7" s="126" t="s">
        <v>137</v>
      </c>
      <c r="B7" s="126" t="s">
        <v>137</v>
      </c>
      <c r="C7" s="126" t="s">
        <v>137</v>
      </c>
      <c r="D7" s="126" t="s">
        <v>137</v>
      </c>
      <c r="E7" s="126">
        <v>1</v>
      </c>
      <c r="F7" s="127">
        <v>2</v>
      </c>
      <c r="G7" s="126">
        <v>3</v>
      </c>
      <c r="H7" s="127">
        <v>4</v>
      </c>
      <c r="I7" s="126">
        <v>5</v>
      </c>
    </row>
    <row r="8" spans="1:13" s="131" customFormat="1" ht="11.25">
      <c r="A8" s="128"/>
      <c r="B8" s="128"/>
      <c r="C8" s="128"/>
      <c r="D8" s="81"/>
      <c r="E8" s="129"/>
      <c r="F8" s="129"/>
      <c r="G8" s="129"/>
      <c r="H8" s="129"/>
      <c r="I8" s="129"/>
      <c r="J8" s="130"/>
      <c r="K8" s="130"/>
      <c r="L8" s="130"/>
      <c r="M8" s="130"/>
    </row>
  </sheetData>
  <mergeCells count="7">
    <mergeCell ref="A4:D4"/>
    <mergeCell ref="E4:I4"/>
    <mergeCell ref="D5:D6"/>
    <mergeCell ref="E5:E6"/>
    <mergeCell ref="F5:G5"/>
    <mergeCell ref="H5:H6"/>
    <mergeCell ref="I5:I6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U14"/>
  <sheetViews>
    <sheetView tabSelected="1" workbookViewId="0">
      <selection activeCell="D20" sqref="D20"/>
    </sheetView>
  </sheetViews>
  <sheetFormatPr defaultRowHeight="13.5"/>
  <cols>
    <col min="1" max="3" width="9" style="118"/>
    <col min="4" max="4" width="29.125" style="56" customWidth="1"/>
    <col min="5" max="16384" width="9" style="56"/>
  </cols>
  <sheetData>
    <row r="1" spans="1:255" s="67" customFormat="1">
      <c r="A1" s="150" t="s">
        <v>104</v>
      </c>
      <c r="B1" s="150"/>
      <c r="C1" s="105"/>
    </row>
    <row r="2" spans="1:255" s="69" customFormat="1" ht="22.5">
      <c r="A2" s="106" t="s">
        <v>105</v>
      </c>
      <c r="B2" s="106"/>
      <c r="C2" s="10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55">
      <c r="A3" s="8"/>
      <c r="B3" s="107"/>
      <c r="C3" s="107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151" t="s">
        <v>1</v>
      </c>
      <c r="R3" s="151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</row>
    <row r="4" spans="1:255" s="75" customFormat="1">
      <c r="A4" s="152" t="s">
        <v>50</v>
      </c>
      <c r="B4" s="152"/>
      <c r="C4" s="152"/>
      <c r="D4" s="153" t="s">
        <v>51</v>
      </c>
      <c r="E4" s="155" t="s">
        <v>106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</row>
    <row r="5" spans="1:255" s="75" customFormat="1">
      <c r="A5" s="156" t="s">
        <v>53</v>
      </c>
      <c r="B5" s="156" t="s">
        <v>54</v>
      </c>
      <c r="C5" s="156" t="s">
        <v>55</v>
      </c>
      <c r="D5" s="154"/>
      <c r="E5" s="157" t="s">
        <v>107</v>
      </c>
      <c r="F5" s="157"/>
      <c r="G5" s="157"/>
      <c r="H5" s="157"/>
      <c r="I5" s="155" t="s">
        <v>108</v>
      </c>
      <c r="J5" s="155"/>
      <c r="K5" s="155"/>
      <c r="L5" s="155"/>
      <c r="M5" s="155"/>
      <c r="N5" s="155"/>
      <c r="O5" s="155"/>
      <c r="P5" s="155"/>
      <c r="Q5" s="155"/>
      <c r="R5" s="155"/>
    </row>
    <row r="6" spans="1:255" s="75" customFormat="1" ht="54">
      <c r="A6" s="156"/>
      <c r="B6" s="156"/>
      <c r="C6" s="156"/>
      <c r="D6" s="154"/>
      <c r="E6" s="108" t="s">
        <v>109</v>
      </c>
      <c r="F6" s="108" t="s">
        <v>110</v>
      </c>
      <c r="G6" s="108" t="s">
        <v>111</v>
      </c>
      <c r="H6" s="108" t="s">
        <v>112</v>
      </c>
      <c r="I6" s="108" t="s">
        <v>109</v>
      </c>
      <c r="J6" s="108" t="s">
        <v>113</v>
      </c>
      <c r="K6" s="108" t="s">
        <v>114</v>
      </c>
      <c r="L6" s="108" t="s">
        <v>115</v>
      </c>
      <c r="M6" s="108" t="s">
        <v>116</v>
      </c>
      <c r="N6" s="108" t="s">
        <v>117</v>
      </c>
      <c r="O6" s="108" t="s">
        <v>118</v>
      </c>
      <c r="P6" s="108" t="s">
        <v>119</v>
      </c>
      <c r="Q6" s="108" t="s">
        <v>120</v>
      </c>
      <c r="R6" s="108" t="s">
        <v>121</v>
      </c>
    </row>
    <row r="7" spans="1:255">
      <c r="A7" s="109"/>
      <c r="B7" s="109"/>
      <c r="C7" s="109"/>
      <c r="D7" s="110" t="s">
        <v>81</v>
      </c>
      <c r="E7" s="111">
        <f>F7+G7+H7</f>
        <v>2148067</v>
      </c>
      <c r="F7" s="111">
        <f>F10</f>
        <v>1950636</v>
      </c>
      <c r="G7" s="111">
        <f>G9+G10</f>
        <v>189389</v>
      </c>
      <c r="H7" s="111">
        <f>H10</f>
        <v>8042</v>
      </c>
      <c r="I7" s="111">
        <f>J7+O7+R7</f>
        <v>1269192</v>
      </c>
      <c r="J7" s="111">
        <f>J8</f>
        <v>664406</v>
      </c>
      <c r="K7" s="111"/>
      <c r="L7" s="111"/>
      <c r="M7" s="111"/>
      <c r="N7" s="111"/>
      <c r="O7" s="111">
        <f>O11</f>
        <v>279250</v>
      </c>
      <c r="P7" s="111"/>
      <c r="Q7" s="111"/>
      <c r="R7" s="111">
        <f>R8+R10</f>
        <v>325536</v>
      </c>
      <c r="S7" s="112"/>
      <c r="T7" s="112"/>
      <c r="U7" s="112"/>
    </row>
    <row r="8" spans="1:255">
      <c r="A8" s="113">
        <v>208</v>
      </c>
      <c r="B8" s="114" t="s">
        <v>122</v>
      </c>
      <c r="C8" s="114" t="s">
        <v>123</v>
      </c>
      <c r="D8" s="115" t="s">
        <v>124</v>
      </c>
      <c r="E8" s="111"/>
      <c r="F8" s="111"/>
      <c r="G8" s="111"/>
      <c r="H8" s="111"/>
      <c r="I8" s="111"/>
      <c r="J8" s="111">
        <f>654806+9600</f>
        <v>664406</v>
      </c>
      <c r="K8" s="111"/>
      <c r="L8" s="111"/>
      <c r="M8" s="111"/>
      <c r="N8" s="111"/>
      <c r="O8" s="111"/>
      <c r="P8" s="111"/>
      <c r="Q8" s="111"/>
      <c r="R8" s="111">
        <f>86400+8736</f>
        <v>95136</v>
      </c>
    </row>
    <row r="9" spans="1:255">
      <c r="A9" s="114" t="s">
        <v>125</v>
      </c>
      <c r="B9" s="114" t="s">
        <v>122</v>
      </c>
      <c r="C9" s="114" t="s">
        <v>123</v>
      </c>
      <c r="D9" s="115" t="s">
        <v>126</v>
      </c>
      <c r="E9" s="111"/>
      <c r="F9" s="111"/>
      <c r="G9" s="111">
        <v>140206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255">
      <c r="A10" s="114" t="s">
        <v>127</v>
      </c>
      <c r="B10" s="114" t="s">
        <v>88</v>
      </c>
      <c r="C10" s="114" t="s">
        <v>123</v>
      </c>
      <c r="D10" s="115" t="s">
        <v>128</v>
      </c>
      <c r="E10" s="111"/>
      <c r="F10" s="111">
        <f>1752576+127584+70476</f>
        <v>1950636</v>
      </c>
      <c r="G10" s="111">
        <f>46660+1892+631</f>
        <v>49183</v>
      </c>
      <c r="H10" s="111">
        <v>8042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>
        <f>187200+43200</f>
        <v>230400</v>
      </c>
    </row>
    <row r="11" spans="1:255">
      <c r="A11" s="114" t="s">
        <v>129</v>
      </c>
      <c r="B11" s="114" t="s">
        <v>123</v>
      </c>
      <c r="C11" s="114" t="s">
        <v>130</v>
      </c>
      <c r="D11" s="115" t="s">
        <v>118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>
        <v>279250</v>
      </c>
      <c r="P11" s="111"/>
      <c r="Q11" s="111"/>
      <c r="R11" s="111"/>
    </row>
    <row r="12" spans="1:255">
      <c r="A12" s="116"/>
      <c r="B12" s="116"/>
      <c r="C12" s="116"/>
      <c r="D12" s="117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255">
      <c r="A13" s="113"/>
      <c r="B13" s="113"/>
      <c r="C13" s="113"/>
      <c r="D13" s="83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255">
      <c r="A14" s="113"/>
      <c r="B14" s="113"/>
      <c r="C14" s="11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</sheetData>
  <mergeCells count="10">
    <mergeCell ref="A1:B1"/>
    <mergeCell ref="Q3:R3"/>
    <mergeCell ref="A4:C4"/>
    <mergeCell ref="D4:D6"/>
    <mergeCell ref="E4:R4"/>
    <mergeCell ref="A5:A6"/>
    <mergeCell ref="B5:B6"/>
    <mergeCell ref="C5:C6"/>
    <mergeCell ref="E5:H5"/>
    <mergeCell ref="I5:R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部门收支总体情况表1</vt:lpstr>
      <vt:lpstr>部门收入总体情况表2</vt:lpstr>
      <vt:lpstr>部门支出总体情况表3</vt:lpstr>
      <vt:lpstr>财政拨款收支总体情况表4</vt:lpstr>
      <vt:lpstr>一般公共预算支出情况表5</vt:lpstr>
      <vt:lpstr>一般公共预算基本支出情况6</vt:lpstr>
      <vt:lpstr>一般公共预算“三公”7</vt:lpstr>
      <vt:lpstr>政府性基金预算支出情况表8</vt:lpstr>
      <vt:lpstr>人员表9</vt:lpstr>
      <vt:lpstr>运转表10</vt:lpstr>
      <vt:lpstr>专项表11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2016-12-19T07:31:47Z</dcterms:modified>
</cp:coreProperties>
</file>